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riam\Dropbox\Committees (2)\EEC\Sodium Issue Brief\"/>
    </mc:Choice>
  </mc:AlternateContent>
  <bookViews>
    <workbookView xWindow="480" yWindow="150" windowWidth="18195" windowHeight="8475" activeTab="5"/>
  </bookViews>
  <sheets>
    <sheet name="Introduction." sheetId="8" r:id="rId1"/>
    <sheet name="Figure 1." sheetId="1" r:id="rId2"/>
    <sheet name="Figure 2." sheetId="2" r:id="rId3"/>
    <sheet name="Figure 3." sheetId="6" r:id="rId4"/>
    <sheet name="Figure 4." sheetId="4" r:id="rId5"/>
    <sheet name="Table 1." sheetId="5" r:id="rId6"/>
  </sheets>
  <externalReferences>
    <externalReference r:id="rId7"/>
  </externalReferences>
  <definedNames>
    <definedName name="_xlnm.Print_Area" localSheetId="4">'Figure 4.'!$A$1:$S$19</definedName>
  </definedNames>
  <calcPr calcId="152511"/>
</workbook>
</file>

<file path=xl/calcChain.xml><?xml version="1.0" encoding="utf-8"?>
<calcChain xmlns="http://schemas.openxmlformats.org/spreadsheetml/2006/main">
  <c r="C5" i="5" l="1"/>
  <c r="E9" i="5" l="1"/>
  <c r="F9" i="5" s="1"/>
  <c r="E8" i="5"/>
  <c r="F8" i="5" s="1"/>
  <c r="E7" i="5"/>
  <c r="F7" i="5" s="1"/>
  <c r="E6" i="5"/>
  <c r="F6" i="5" s="1"/>
  <c r="E5" i="5"/>
  <c r="F5" i="5" s="1"/>
  <c r="C9" i="5"/>
  <c r="C8" i="5"/>
  <c r="C7" i="5"/>
  <c r="C6" i="5"/>
  <c r="B25" i="6" l="1"/>
  <c r="B24" i="6"/>
  <c r="B23" i="6"/>
</calcChain>
</file>

<file path=xl/comments1.xml><?xml version="1.0" encoding="utf-8"?>
<comments xmlns="http://schemas.openxmlformats.org/spreadsheetml/2006/main">
  <authors>
    <author>Miriam</author>
  </authors>
  <commentList>
    <comment ref="F4" authorId="0" shapeId="0">
      <text>
        <r>
          <rPr>
            <b/>
            <sz val="9"/>
            <color indexed="81"/>
            <rFont val="Tahoma"/>
            <family val="2"/>
          </rPr>
          <t>Miriam:</t>
        </r>
        <r>
          <rPr>
            <sz val="9"/>
            <color indexed="81"/>
            <rFont val="Tahoma"/>
            <family val="2"/>
          </rPr>
          <t xml:space="preserve">
We may need to re-calculate for 2013 dollars.</t>
        </r>
      </text>
    </comment>
  </commentList>
</comments>
</file>

<file path=xl/sharedStrings.xml><?xml version="1.0" encoding="utf-8"?>
<sst xmlns="http://schemas.openxmlformats.org/spreadsheetml/2006/main" count="100" uniqueCount="91">
  <si>
    <t>1971-1974</t>
  </si>
  <si>
    <t>1976-1980</t>
  </si>
  <si>
    <t>Time period</t>
  </si>
  <si>
    <t>Men</t>
  </si>
  <si>
    <t>Women</t>
  </si>
  <si>
    <t>Average Daily Sodium Consumption (mg)</t>
  </si>
  <si>
    <t>Figure 2. Sources of Sodium in the U.S. Diet.</t>
  </si>
  <si>
    <t>45-64 years</t>
  </si>
  <si>
    <t>65+ years</t>
  </si>
  <si>
    <t>Figure 4. Leading Causes of Death in [City, County, State], Year.</t>
  </si>
  <si>
    <t>Rank</t>
  </si>
  <si>
    <t>#1</t>
  </si>
  <si>
    <t>#2</t>
  </si>
  <si>
    <t>#3</t>
  </si>
  <si>
    <t>#4</t>
  </si>
  <si>
    <t>#5</t>
  </si>
  <si>
    <t>Cause of Death</t>
  </si>
  <si>
    <t>Number of deaths</t>
  </si>
  <si>
    <t>SOURCE:</t>
  </si>
  <si>
    <t>COPD</t>
  </si>
  <si>
    <t>Table 1. Potential Decrease in Cases of Hypertension and Annual Savings in Hypertension Treatment Costs from Reducing Sodium Consumption.</t>
  </si>
  <si>
    <r>
      <t>Scenario: Percent Reduction in Population Sodium Consumption (decrease in sodium intake in mg)</t>
    </r>
    <r>
      <rPr>
        <vertAlign val="superscript"/>
        <sz val="11"/>
        <color theme="1"/>
        <rFont val="Calibri"/>
        <family val="2"/>
        <scheme val="minor"/>
      </rPr>
      <t>a</t>
    </r>
  </si>
  <si>
    <r>
      <t>Average Systolic Blood Pressure Reduction (mm Hg)</t>
    </r>
    <r>
      <rPr>
        <vertAlign val="superscript"/>
        <sz val="11"/>
        <color theme="1"/>
        <rFont val="Calibri"/>
        <family val="2"/>
        <scheme val="minor"/>
      </rPr>
      <t>b</t>
    </r>
  </si>
  <si>
    <r>
      <t>Percent Decrease in the Frequency of Hypertension</t>
    </r>
    <r>
      <rPr>
        <vertAlign val="superscript"/>
        <sz val="11"/>
        <color theme="1"/>
        <rFont val="Calibri"/>
        <family val="2"/>
        <scheme val="minor"/>
      </rPr>
      <t>c</t>
    </r>
  </si>
  <si>
    <r>
      <t>Decrease in the Number of Cases of Hypertension</t>
    </r>
    <r>
      <rPr>
        <vertAlign val="superscript"/>
        <sz val="11"/>
        <color theme="1"/>
        <rFont val="Calibri"/>
        <family val="2"/>
        <scheme val="minor"/>
      </rPr>
      <t>d</t>
    </r>
  </si>
  <si>
    <t>Figure 3. Prevalence of hypertension by age group in XXXX and the US; 2007-2010</t>
  </si>
  <si>
    <t>18-44 years</t>
  </si>
  <si>
    <t>Heart Disesae</t>
  </si>
  <si>
    <t>Cancer</t>
  </si>
  <si>
    <t>Stroke</t>
  </si>
  <si>
    <t>Asthma</t>
  </si>
  <si>
    <t>1988-1991</t>
  </si>
  <si>
    <t>1991-1994</t>
  </si>
  <si>
    <t>1999-2002</t>
  </si>
  <si>
    <t>2003-2006</t>
  </si>
  <si>
    <t>2007-2010</t>
  </si>
  <si>
    <t>Figure 1. Mean dietary sodium intake among US men and women ages 18-74 years - NHANES 1971-2010</t>
  </si>
  <si>
    <t>SOURCE:  National Health and Nutrition Examination Survey (NHANES). Mean based on single 24-hr dietary recall.</t>
  </si>
  <si>
    <t>Added During Cooking (5%)</t>
  </si>
  <si>
    <t>Processed &amp; Restaurant Foods (77%)</t>
  </si>
  <si>
    <t>Naturally in Food (12%)</t>
  </si>
  <si>
    <t>Added at the Table (6%)</t>
  </si>
  <si>
    <t>xx</t>
  </si>
  <si>
    <t>Local area X</t>
  </si>
  <si>
    <t>10% (337 mg)</t>
  </si>
  <si>
    <t>20% (674 mg)</t>
  </si>
  <si>
    <t>30% (1,011 mg)</t>
  </si>
  <si>
    <t>40% (1,348 mg)</t>
  </si>
  <si>
    <t>50% (1,685 mg)</t>
  </si>
  <si>
    <r>
      <t>Potential Annual Cost Savings [in 2010 dollars] ($)</t>
    </r>
    <r>
      <rPr>
        <vertAlign val="superscript"/>
        <sz val="11"/>
        <color theme="1"/>
        <rFont val="Calibri"/>
        <family val="2"/>
        <scheme val="minor"/>
      </rPr>
      <t>e</t>
    </r>
  </si>
  <si>
    <t>Instructions for completing the table:</t>
  </si>
  <si>
    <t>1. For Column C: Using BRFSS data, identify the proportion of the population with normal blood pressure and the proportion of the population with high blood pressure. Fill in these numbers into the formula in each of the cells. Be sure to delete the text in the formula (proportion of population with normal BP and proportion of population with high BP).</t>
  </si>
  <si>
    <t>2. For Column E: Using BRFSS data, identify the population with hypertension in the region of interest. Replace the text in the formula with that number. Column F should auto-populate once Column E is corrected.</t>
  </si>
  <si>
    <r>
      <t xml:space="preserve">d. </t>
    </r>
    <r>
      <rPr>
        <u/>
        <sz val="11"/>
        <color theme="1"/>
        <rFont val="Calibri"/>
        <family val="2"/>
        <scheme val="minor"/>
      </rPr>
      <t>Formula 4</t>
    </r>
    <r>
      <rPr>
        <sz val="11"/>
        <color theme="1"/>
        <rFont val="Calibri"/>
        <family val="2"/>
        <scheme val="minor"/>
      </rPr>
      <t>: Decrease in the number of cases of hypertension = percent decrease in hypertension frequency (Formula 3) x population in XX REGION with hypertension, based on data from BRFSS (years).</t>
    </r>
  </si>
  <si>
    <t>References:</t>
  </si>
  <si>
    <r>
      <t xml:space="preserve">a. </t>
    </r>
    <r>
      <rPr>
        <u/>
        <sz val="11"/>
        <color theme="1"/>
        <rFont val="Calibri"/>
        <family val="2"/>
        <scheme val="minor"/>
      </rPr>
      <t>Formula 1</t>
    </r>
    <r>
      <rPr>
        <sz val="11"/>
        <color theme="1"/>
        <rFont val="Calibri"/>
        <family val="2"/>
        <scheme val="minor"/>
      </rPr>
      <t>: Change in the amount of sodium consumed per day = targeted percent reduction x average daily sodium consumption in the US (3,372 mg from 2007-2008 NHANES).</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</si>
  <si>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“Vital Signs: Food Categories Contributing the Most to Sodium Consumption — United States, 2007–2008.” MMWR. Centers for Disease Control and Prevention. Vol 61. Feb 7, 2012.</t>
    </r>
  </si>
  <si>
    <r>
      <t xml:space="preserve">b. </t>
    </r>
    <r>
      <rPr>
        <u/>
        <sz val="11"/>
        <color theme="1"/>
        <rFont val="Calibri"/>
        <family val="2"/>
        <scheme val="minor"/>
      </rPr>
      <t>Formula 2*</t>
    </r>
    <r>
      <rPr>
        <sz val="11"/>
        <color theme="1"/>
        <rFont val="Calibri"/>
        <family val="2"/>
        <scheme val="minor"/>
      </rPr>
      <t>: Average systolic blood pressure (SBP) reduction = decrease in SBP among proportion of population with normal BP + decrease in SBP among proportion of population with hypertension = [(decrease in population sodium intake in mg/2,300 mg) x 3.6 mm Hg x proportion of population with normal BP] + [(decrease in population sodium intake in mg / 2,300 mg) x 7.2 mm Hg x proportion of population with hypertension].</t>
    </r>
  </si>
  <si>
    <r>
      <t>* According to data from a meta-analysis of 31 long-running clinical trials, a 2,300 mg reduction in sodium consumption per day is associated with a 3.6 mm Hg decrease in SBP among individuals with normal blood pressure and a 7.2 mm Hg decrease in SBP among individuals with hypertension.</t>
    </r>
    <r>
      <rPr>
        <vertAlign val="superscript"/>
        <sz val="11"/>
        <color theme="1"/>
        <rFont val="Calibri"/>
        <family val="2"/>
        <scheme val="minor"/>
      </rPr>
      <t>2</t>
    </r>
    <r>
      <rPr>
        <sz val="11"/>
        <color theme="1"/>
        <rFont val="Calibri"/>
        <family val="2"/>
        <scheme val="minor"/>
      </rPr>
      <t xml:space="preserve"> The proportions of the population with and without hypertension used in the calculations were based on the XXXX (year) BRFSS data.</t>
    </r>
  </si>
  <si>
    <r>
      <rPr>
        <vertAlign val="superscript"/>
        <sz val="11"/>
        <color theme="1"/>
        <rFont val="Calibri"/>
        <family val="2"/>
        <scheme val="minor"/>
      </rPr>
      <t>2</t>
    </r>
    <r>
      <rPr>
        <sz val="11"/>
        <color theme="1"/>
        <rFont val="Calibri"/>
        <family val="2"/>
        <scheme val="minor"/>
      </rPr>
      <t xml:space="preserve">  He FJ and MacGregor GA. (2004). Effect of longer-term modest salt reduction on blood pressure. </t>
    </r>
    <r>
      <rPr>
        <i/>
        <sz val="11"/>
        <color theme="1"/>
        <rFont val="Calibri"/>
        <family val="2"/>
        <scheme val="minor"/>
      </rPr>
      <t>Cochrane Database of Systemic Reviews,</t>
    </r>
    <r>
      <rPr>
        <sz val="11"/>
        <color theme="1"/>
        <rFont val="Calibri"/>
        <family val="2"/>
        <scheme val="minor"/>
      </rPr>
      <t xml:space="preserve"> 1, Art. No. CD004937.</t>
    </r>
  </si>
  <si>
    <r>
      <t xml:space="preserve">c. </t>
    </r>
    <r>
      <rPr>
        <u/>
        <sz val="11"/>
        <color theme="1"/>
        <rFont val="Calibri"/>
        <family val="2"/>
        <scheme val="minor"/>
      </rPr>
      <t>Formula 3</t>
    </r>
    <r>
      <rPr>
        <u/>
        <vertAlign val="superscript"/>
        <sz val="11"/>
        <color theme="1"/>
        <rFont val="Calibri"/>
        <family val="2"/>
      </rPr>
      <t>§</t>
    </r>
    <r>
      <rPr>
        <sz val="11"/>
        <color theme="1"/>
        <rFont val="Calibri"/>
        <family val="2"/>
        <scheme val="minor"/>
      </rPr>
      <t>: The estimated percent decrease in the frequency of hypertension for each scenario was based on extrapolations of published data and accounts for the number of individuals who would no longer be considered hypertensive if the reduction in socium consumption occurred at the population level beginning in 2005.</t>
    </r>
  </si>
  <si>
    <r>
      <rPr>
        <vertAlign val="superscript"/>
        <sz val="11"/>
        <color theme="1"/>
        <rFont val="Calibri"/>
        <family val="2"/>
        <scheme val="minor"/>
      </rPr>
      <t>3</t>
    </r>
    <r>
      <rPr>
        <sz val="11"/>
        <color theme="1"/>
        <rFont val="Calibri"/>
        <family val="2"/>
        <scheme val="minor"/>
      </rPr>
      <t xml:space="preserve"> Palar K and Sturm R. (2009). Potential societal savings from reduced sodium consumption in the US adult population. </t>
    </r>
    <r>
      <rPr>
        <i/>
        <sz val="11"/>
        <color theme="1"/>
        <rFont val="Calibri"/>
        <family val="2"/>
        <scheme val="minor"/>
      </rPr>
      <t>American Journal of Health Promotion</t>
    </r>
    <r>
      <rPr>
        <sz val="11"/>
        <color theme="1"/>
        <rFont val="Calibri"/>
        <family val="2"/>
        <scheme val="minor"/>
      </rPr>
      <t>, 24(1), 49-57.</t>
    </r>
  </si>
  <si>
    <r>
      <t xml:space="preserve">e. </t>
    </r>
    <r>
      <rPr>
        <u/>
        <sz val="11"/>
        <color theme="1"/>
        <rFont val="Calibri"/>
        <family val="2"/>
        <scheme val="minor"/>
      </rPr>
      <t>Formula 5</t>
    </r>
    <r>
      <rPr>
        <sz val="11"/>
        <color theme="1"/>
        <rFont val="Calibri"/>
        <family val="2"/>
        <scheme val="minor"/>
      </rPr>
      <t>: Annual savings in treatment costs = Formula 4 x $1,935 per person per year (using 2010 dollars).</t>
    </r>
    <r>
      <rPr>
        <vertAlign val="superscript"/>
        <sz val="11"/>
        <color theme="1"/>
        <rFont val="Calibri"/>
        <family val="2"/>
        <scheme val="minor"/>
      </rPr>
      <t>4,</t>
    </r>
    <r>
      <rPr>
        <sz val="11"/>
        <color theme="1"/>
        <rFont val="Calibri"/>
        <family val="2"/>
        <scheme val="minor"/>
      </rPr>
      <t>**</t>
    </r>
  </si>
  <si>
    <r>
      <rPr>
        <vertAlign val="superscript"/>
        <sz val="11"/>
        <color theme="1"/>
        <rFont val="Calibri"/>
        <family val="2"/>
        <scheme val="minor"/>
      </rPr>
      <t>4</t>
    </r>
    <r>
      <rPr>
        <sz val="11"/>
        <color theme="1"/>
        <rFont val="Calibri"/>
        <family val="2"/>
        <scheme val="minor"/>
      </rPr>
      <t xml:space="preserve"> Trogdon JG, Finkelstein EA, Nwaise IA, Tangka FK, and Orenstein D. (2007). The economic burden of chronic cardiovascular disease for major insurers. </t>
    </r>
    <r>
      <rPr>
        <i/>
        <sz val="11"/>
        <color theme="1"/>
        <rFont val="Calibri"/>
        <family val="2"/>
        <scheme val="minor"/>
      </rPr>
      <t>Health Promotion Practice</t>
    </r>
    <r>
      <rPr>
        <sz val="11"/>
        <color theme="1"/>
        <rFont val="Calibri"/>
        <family val="2"/>
        <scheme val="minor"/>
      </rPr>
      <t>, 8(3),234-42.</t>
    </r>
  </si>
  <si>
    <r>
      <rPr>
        <vertAlign val="superscript"/>
        <sz val="11"/>
        <color theme="1"/>
        <rFont val="Calibri"/>
        <family val="2"/>
        <scheme val="minor"/>
      </rPr>
      <t>§</t>
    </r>
    <r>
      <rPr>
        <sz val="11"/>
        <color theme="1"/>
        <rFont val="Calibri"/>
        <family val="2"/>
        <scheme val="minor"/>
      </rPr>
      <t xml:space="preserve"> These extrapolations assumed that hypertensive individuals were not taking antihypertensive medications for the long-term.</t>
    </r>
    <r>
      <rPr>
        <vertAlign val="superscript"/>
        <sz val="11"/>
        <color theme="1"/>
        <rFont val="Calibri"/>
        <family val="2"/>
        <scheme val="minor"/>
      </rPr>
      <t>3</t>
    </r>
  </si>
  <si>
    <t>Recommended limit = 2,300 mg</t>
  </si>
  <si>
    <t>Recommended limit = 1,500 mg</t>
  </si>
  <si>
    <t>Instructions:</t>
  </si>
  <si>
    <t>This figure is complete. You can insert the figure into your document.</t>
  </si>
  <si>
    <r>
      <rPr>
        <vertAlign val="superscript"/>
        <sz val="11"/>
        <color theme="1"/>
        <rFont val="Calibri"/>
        <family val="2"/>
        <scheme val="minor"/>
      </rPr>
      <t>1</t>
    </r>
    <r>
      <rPr>
        <sz val="11"/>
        <color theme="1"/>
        <rFont val="Calibri"/>
        <family val="2"/>
        <scheme val="minor"/>
      </rPr>
      <t xml:space="preserve"> Mattes RD and Donnelly D. (1991). Relative contributions of dietary sodium sources. </t>
    </r>
    <r>
      <rPr>
        <i/>
        <sz val="11"/>
        <color theme="1"/>
        <rFont val="Calibri"/>
        <family val="2"/>
        <scheme val="minor"/>
      </rPr>
      <t>Journal of the American College of Nutrition</t>
    </r>
    <r>
      <rPr>
        <sz val="11"/>
        <color theme="1"/>
        <rFont val="Calibri"/>
        <family val="2"/>
        <scheme val="minor"/>
      </rPr>
      <t>, 10(4),    383-93.</t>
    </r>
  </si>
  <si>
    <t>US - BRFSS</t>
  </si>
  <si>
    <t>18-24 years</t>
  </si>
  <si>
    <t>25-34 years</t>
  </si>
  <si>
    <t>35-44 years</t>
  </si>
  <si>
    <t>45-54 years</t>
  </si>
  <si>
    <t>55-64 years</t>
  </si>
  <si>
    <t>Figure 3. Prevalence of hypertension by age group in XXXX and the US; BRFSS 2011</t>
  </si>
  <si>
    <t>US - NHANES</t>
  </si>
  <si>
    <t>Choose which of the two figures to use. The top figure uses BRFSS data for US prevalence. BRFSS data can be used for local prevalence estimates. The bottom figure uses NHANES data from 2007-2010. An alternate data source will need to be used for local prevalence estimates.</t>
  </si>
  <si>
    <t>Use data from your state or local jurisdiction to identify the top five leading causes of death in the year for which you have the most recent data. Add this number to the Number of Deaths column, and ensure that the Cause of Death is correctly labeled. You will need to update the text boxes in the figure for the cause of death label.</t>
  </si>
  <si>
    <t>SOURCE: Behavioral Risk Factor Surveillance System, 2011.</t>
  </si>
  <si>
    <r>
      <t xml:space="preserve">SOURCE: Mattes &amp; Donnelly, </t>
    </r>
    <r>
      <rPr>
        <i/>
        <sz val="11"/>
        <color theme="1"/>
        <rFont val="Calibri"/>
        <family val="2"/>
        <scheme val="minor"/>
      </rPr>
      <t>J Am Coll Nutr</t>
    </r>
    <r>
      <rPr>
        <sz val="11"/>
        <color theme="1"/>
        <rFont val="Calibri"/>
        <family val="2"/>
        <scheme val="minor"/>
      </rPr>
      <t xml:space="preserve"> 1991.</t>
    </r>
    <r>
      <rPr>
        <vertAlign val="superscript"/>
        <sz val="11"/>
        <color theme="1"/>
        <rFont val="Calibri"/>
        <family val="2"/>
        <scheme val="minor"/>
      </rPr>
      <t>1</t>
    </r>
  </si>
  <si>
    <t>SOURCE: National Health and Nutrition Examination Survey, 2007-2010. And xxx for local data.</t>
  </si>
  <si>
    <t>The Cardiovascular Health (CVH) Council Sodium Practice Group contacted LA County Public Health Department to ask permission to use their issue brief as a template that other states and local regions could use.</t>
  </si>
  <si>
    <t>Sodium Issue Brief Template</t>
  </si>
  <si>
    <t xml:space="preserve">Introduction to the Template: </t>
  </si>
  <si>
    <t>In 2010, Los Angeles County Department of Public Health published an issue brief related to sodium (http://publichealth.lacounty.gov/docs/SodiumConsumptionBrief2010.pdf). They have shared this brief with their community stakeholders, policy makers (e.g., County of Los Angeles Board of Supervisors, State of CA), County of LA Departments (that buy, sell, or procure food), and other local health departments. It has helped bring attention to the issue of sodium and cardiovascular health in LA County, and subsequently was one of the documents to help support the passage of a Board Motion requiring all County of LA Departments that buy, sell, or procure food to consult with the Department of Public Health before releasing any Request for Proposal for a new food vendor.</t>
  </si>
  <si>
    <t>Data tables have been created in an Excel spreadsheet. Figures 1 and 2 rely solely on national-level data. Figures 3 and 4, as well as Table 1 rely on state or local-level data. Los Angeles County had been able to use regional NHANES data that will not be readily available to most others interested in developing their own sodium issue brief. Upon consultation with CDC DHDSP Epidemiology and Surveillance Branch, as well as the CVH Council Epidemiology and Evaluation Committee, we decided to rely on BRFSS data.</t>
  </si>
  <si>
    <t>We would like to acknowledge everyone who helped in the development of the sodium issue brief template. The idea began within our Sodium Practice Group, and was carried out by members of the CVH Council Capacity Building and Epidemiology/Evaluation Committees. We would also like to thank Rob Merritt, Cathleen Gillespie, and Guijing Wang for their assistance with the template.</t>
  </si>
  <si>
    <r>
      <t>And, finally, we would like to thank Los Angeles County Public Health Department for their initial development of the sodium issue brief. They have been very helpful in working with the CVH Council to ensure that the sodium issue brief template can meet the needs of those who wish to replicate the work of LA County. If you choose to use either the Word document or the data files, please add the following reference: "</t>
    </r>
    <r>
      <rPr>
        <b/>
        <sz val="12"/>
        <color theme="1"/>
        <rFont val="Calibri"/>
        <family val="2"/>
        <scheme val="minor"/>
      </rPr>
      <t>This publication, including the cost and health impact estimation procedures, was adapted by the National Association of Chronic Disease Directors from work performed by the Division of Chronic Disease and Injury Prevention in the Los Angeles County Department of Public Health.</t>
    </r>
    <r>
      <rPr>
        <sz val="12"/>
        <color theme="1"/>
        <rFont val="Calibri"/>
        <family val="2"/>
        <scheme val="minor"/>
      </rPr>
      <t>"</t>
    </r>
  </si>
  <si>
    <r>
      <t>** Treatment costs of hypertension were derived from published data in Trogdon et al.</t>
    </r>
    <r>
      <rPr>
        <vertAlign val="superscript"/>
        <sz val="11"/>
        <color theme="1"/>
        <rFont val="Calibri"/>
        <family val="2"/>
        <scheme val="minor"/>
      </rPr>
      <t xml:space="preserve">4 </t>
    </r>
    <r>
      <rPr>
        <sz val="11"/>
        <color theme="1"/>
        <rFont val="Calibri"/>
        <family val="2"/>
        <scheme val="minor"/>
      </rPr>
      <t xml:space="preserve">In the study, the estimated treatment costs for hypertension were estimated to be $1,598 per person per year (in 2005 dollars); for the 2010 estimate, the present analysis adjusted for inflation using the Medical Care Consumer Price Index. Hypertension treatment costs included prescription expenditures and a portion of the costs attributed to treatment of hypertension-related chronic diseases. </t>
    </r>
    <r>
      <rPr>
        <i/>
        <sz val="11"/>
        <color theme="1"/>
        <rFont val="Calibri"/>
        <family val="2"/>
        <scheme val="minor"/>
      </rPr>
      <t>Per a conversation in April 2013 with Guijing Wang, health economist at CDC DHDSP, we can use this estimate until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</si>
</sst>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
    <numFmt numFmtId="166" formatCode="0.0%"/>
  </numFmts>
  <fonts count="12" x14ac:knownFonts="1">
    <font>
      <sz val="11"/>
      <color theme="1"/>
      <name val="Calibri"/>
      <family val="2"/>
      <scheme val="minor"/>
    </font>
    <font>
      <vertAlign val="superscript"/>
      <sz val="11"/>
      <color theme="1"/>
      <name val="Calibri"/>
      <family val="2"/>
      <scheme val="minor"/>
    </font>
    <font>
      <sz val="12"/>
      <color theme="1"/>
      <name val="Times New Roman"/>
      <family val="2"/>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
      <name val="Calibri"/>
      <family val="2"/>
      <scheme val="minor"/>
    </font>
    <font>
      <u/>
      <vertAlign val="superscript"/>
      <sz val="11"/>
      <color theme="1"/>
      <name val="Calibri"/>
      <family val="2"/>
    </font>
    <font>
      <b/>
      <sz val="12"/>
      <color theme="1"/>
      <name val="Calibri"/>
      <family val="2"/>
      <scheme val="minor"/>
    </font>
    <font>
      <sz val="12"/>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55">
    <xf numFmtId="0" fontId="0" fillId="0" borderId="0" xfId="0"/>
    <xf numFmtId="0" fontId="0" fillId="0" borderId="0" xfId="0" applyAlignment="1">
      <alignment wrapText="1"/>
    </xf>
    <xf numFmtId="9" fontId="0" fillId="0" borderId="0" xfId="0" applyNumberFormat="1"/>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xf>
    <xf numFmtId="0" fontId="2" fillId="0" borderId="0" xfId="1"/>
    <xf numFmtId="0" fontId="2" fillId="0" borderId="0" xfId="1" applyBorder="1"/>
    <xf numFmtId="0" fontId="0" fillId="0" borderId="0" xfId="0" applyAlignment="1">
      <alignment wrapText="1"/>
    </xf>
    <xf numFmtId="165" fontId="0" fillId="0" borderId="0" xfId="0" applyNumberFormat="1"/>
    <xf numFmtId="0" fontId="3" fillId="2" borderId="1" xfId="0" applyFont="1" applyFill="1" applyBorder="1"/>
    <xf numFmtId="0" fontId="0" fillId="2" borderId="2" xfId="0" applyFill="1" applyBorder="1"/>
    <xf numFmtId="0" fontId="0" fillId="2" borderId="3" xfId="0" applyFill="1" applyBorder="1"/>
    <xf numFmtId="0" fontId="0" fillId="0" borderId="2" xfId="0" applyBorder="1" applyAlignment="1">
      <alignment wrapText="1"/>
    </xf>
    <xf numFmtId="0" fontId="0" fillId="0" borderId="3" xfId="0" applyBorder="1" applyAlignment="1">
      <alignment wrapText="1"/>
    </xf>
    <xf numFmtId="0" fontId="3" fillId="0" borderId="1" xfId="0" applyFont="1" applyBorder="1" applyAlignment="1">
      <alignment wrapText="1"/>
    </xf>
    <xf numFmtId="166" fontId="0" fillId="0" borderId="0" xfId="0" applyNumberFormat="1" applyAlignment="1">
      <alignment horizontal="center"/>
    </xf>
    <xf numFmtId="0" fontId="0" fillId="0" borderId="0" xfId="1" applyFont="1" applyBorder="1" applyAlignment="1">
      <alignment wrapText="1"/>
    </xf>
    <xf numFmtId="0" fontId="0" fillId="0" borderId="0" xfId="1" applyFont="1" applyAlignment="1">
      <alignment wrapText="1"/>
    </xf>
    <xf numFmtId="164" fontId="0" fillId="0" borderId="0" xfId="0" applyNumberFormat="1" applyFill="1" applyAlignment="1">
      <alignment horizontal="center"/>
    </xf>
    <xf numFmtId="0" fontId="0" fillId="0" borderId="0" xfId="0" applyAlignment="1">
      <alignment wrapText="1"/>
    </xf>
    <xf numFmtId="0" fontId="0" fillId="0" borderId="0" xfId="0"/>
    <xf numFmtId="0" fontId="0" fillId="0" borderId="0" xfId="0" applyAlignment="1">
      <alignment wrapText="1"/>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top"/>
    </xf>
    <xf numFmtId="0" fontId="0" fillId="0" borderId="0" xfId="0" applyAlignment="1">
      <alignment wrapText="1"/>
    </xf>
    <xf numFmtId="0" fontId="10"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vertical="center"/>
    </xf>
    <xf numFmtId="0" fontId="3" fillId="2" borderId="1" xfId="0" applyFont="1" applyFill="1" applyBorder="1"/>
    <xf numFmtId="0" fontId="3" fillId="2" borderId="2" xfId="0" applyFont="1" applyFill="1" applyBorder="1"/>
    <xf numFmtId="0" fontId="3" fillId="2" borderId="3" xfId="0" applyFont="1" applyFill="1" applyBorder="1"/>
    <xf numFmtId="0" fontId="0" fillId="2" borderId="6" xfId="0" applyFill="1" applyBorder="1"/>
    <xf numFmtId="0" fontId="0" fillId="2" borderId="7" xfId="0" applyFill="1" applyBorder="1"/>
    <xf numFmtId="0" fontId="0" fillId="2" borderId="8" xfId="0" applyFill="1" applyBorder="1"/>
    <xf numFmtId="0" fontId="0" fillId="0" borderId="0" xfId="0" applyAlignment="1">
      <alignment horizontal="center" wrapText="1"/>
    </xf>
    <xf numFmtId="0" fontId="0" fillId="0" borderId="0" xfId="0"/>
    <xf numFmtId="0" fontId="3" fillId="0" borderId="0" xfId="0" applyFont="1"/>
    <xf numFmtId="0" fontId="0" fillId="0" borderId="0" xfId="0"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Figure 1. Mean dietary sodium intake among US men and women ages 18-74 years - NHANES</a:t>
            </a:r>
            <a:r>
              <a:rPr lang="en-US" sz="1200" baseline="0"/>
              <a:t> 1971-2010</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Men</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1.'!$B$6:$B$12</c:f>
              <c:strCache>
                <c:ptCount val="7"/>
                <c:pt idx="0">
                  <c:v>1971-1974</c:v>
                </c:pt>
                <c:pt idx="1">
                  <c:v>1976-1980</c:v>
                </c:pt>
                <c:pt idx="2">
                  <c:v>1988-1991</c:v>
                </c:pt>
                <c:pt idx="3">
                  <c:v>1991-1994</c:v>
                </c:pt>
                <c:pt idx="4">
                  <c:v>1999-2002</c:v>
                </c:pt>
                <c:pt idx="5">
                  <c:v>2003-2006</c:v>
                </c:pt>
                <c:pt idx="6">
                  <c:v>2007-2010</c:v>
                </c:pt>
              </c:strCache>
            </c:strRef>
          </c:cat>
          <c:val>
            <c:numRef>
              <c:f>'Figure 1.'!$C$6:$C$12</c:f>
              <c:numCache>
                <c:formatCode>General</c:formatCode>
                <c:ptCount val="7"/>
                <c:pt idx="0">
                  <c:v>2786.41</c:v>
                </c:pt>
                <c:pt idx="1">
                  <c:v>3542.09</c:v>
                </c:pt>
                <c:pt idx="2">
                  <c:v>4160.6099999999997</c:v>
                </c:pt>
                <c:pt idx="3">
                  <c:v>4529.71</c:v>
                </c:pt>
                <c:pt idx="4">
                  <c:v>4089.35</c:v>
                </c:pt>
                <c:pt idx="5">
                  <c:v>4221.08</c:v>
                </c:pt>
                <c:pt idx="6">
                  <c:v>4232.6400000000003</c:v>
                </c:pt>
              </c:numCache>
            </c:numRef>
          </c:val>
          <c:smooth val="0"/>
        </c:ser>
        <c:ser>
          <c:idx val="1"/>
          <c:order val="1"/>
          <c:tx>
            <c:v>Women</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'Figure 1.'!$B$6:$B$12</c:f>
              <c:strCache>
                <c:ptCount val="7"/>
                <c:pt idx="0">
                  <c:v>1971-1974</c:v>
                </c:pt>
                <c:pt idx="1">
                  <c:v>1976-1980</c:v>
                </c:pt>
                <c:pt idx="2">
                  <c:v>1988-1991</c:v>
                </c:pt>
                <c:pt idx="3">
                  <c:v>1991-1994</c:v>
                </c:pt>
                <c:pt idx="4">
                  <c:v>1999-2002</c:v>
                </c:pt>
                <c:pt idx="5">
                  <c:v>2003-2006</c:v>
                </c:pt>
                <c:pt idx="6">
                  <c:v>2007-2010</c:v>
                </c:pt>
              </c:strCache>
            </c:strRef>
          </c:cat>
          <c:val>
            <c:numRef>
              <c:f>'Figure 1.'!$D$6:$D$12</c:f>
              <c:numCache>
                <c:formatCode>General</c:formatCode>
                <c:ptCount val="7"/>
                <c:pt idx="0">
                  <c:v>1770.34</c:v>
                </c:pt>
                <c:pt idx="1">
                  <c:v>2282.4499999999998</c:v>
                </c:pt>
                <c:pt idx="2">
                  <c:v>2868.52</c:v>
                </c:pt>
                <c:pt idx="3">
                  <c:v>3054.66</c:v>
                </c:pt>
                <c:pt idx="4">
                  <c:v>2957</c:v>
                </c:pt>
                <c:pt idx="5">
                  <c:v>2975.28</c:v>
                </c:pt>
                <c:pt idx="6">
                  <c:v>2984</c:v>
                </c:pt>
              </c:numCache>
            </c:numRef>
          </c:val>
          <c:smooth val="0"/>
        </c:ser>
        <c:ser>
          <c:idx val="2"/>
          <c:order val="2"/>
          <c:tx>
            <c:v>Recommended limit = 2,300 mg</c:v>
          </c:tx>
          <c:spPr>
            <a:ln w="25400" cap="flat">
              <a:solidFill>
                <a:schemeClr val="tx1">
                  <a:lumMod val="50000"/>
                  <a:lumOff val="50000"/>
                </a:schemeClr>
              </a:solidFill>
              <a:prstDash val="sysDash"/>
              <a:miter lim="800000"/>
            </a:ln>
            <a:effectLst/>
          </c:spPr>
          <c:marker>
            <c:symbol val="none"/>
          </c:marker>
          <c:cat>
            <c:strRef>
              <c:f>'Figure 1.'!$B$6:$B$12</c:f>
              <c:strCache>
                <c:ptCount val="7"/>
                <c:pt idx="0">
                  <c:v>1971-1974</c:v>
                </c:pt>
                <c:pt idx="1">
                  <c:v>1976-1980</c:v>
                </c:pt>
                <c:pt idx="2">
                  <c:v>1988-1991</c:v>
                </c:pt>
                <c:pt idx="3">
                  <c:v>1991-1994</c:v>
                </c:pt>
                <c:pt idx="4">
                  <c:v>1999-2002</c:v>
                </c:pt>
                <c:pt idx="5">
                  <c:v>2003-2006</c:v>
                </c:pt>
                <c:pt idx="6">
                  <c:v>2007-2010</c:v>
                </c:pt>
              </c:strCache>
            </c:strRef>
          </c:cat>
          <c:val>
            <c:numRef>
              <c:f>'Figure 1.'!$E$6:$E$12</c:f>
              <c:numCache>
                <c:formatCode>General</c:formatCode>
                <c:ptCount val="7"/>
                <c:pt idx="0">
                  <c:v>2300</c:v>
                </c:pt>
                <c:pt idx="1">
                  <c:v>2300</c:v>
                </c:pt>
                <c:pt idx="2">
                  <c:v>2300</c:v>
                </c:pt>
                <c:pt idx="3">
                  <c:v>2300</c:v>
                </c:pt>
                <c:pt idx="4">
                  <c:v>2300</c:v>
                </c:pt>
                <c:pt idx="5">
                  <c:v>2300</c:v>
                </c:pt>
                <c:pt idx="6">
                  <c:v>2300</c:v>
                </c:pt>
              </c:numCache>
            </c:numRef>
          </c:val>
          <c:smooth val="0"/>
        </c:ser>
        <c:ser>
          <c:idx val="3"/>
          <c:order val="3"/>
          <c:tx>
            <c:v>Recommended limit = 1,500 mg</c:v>
          </c:tx>
          <c:spPr>
            <a:ln w="25400" cap="rnd">
              <a:solidFill>
                <a:schemeClr val="tx1">
                  <a:lumMod val="50000"/>
                  <a:lumOff val="50000"/>
                </a:schemeClr>
              </a:solidFill>
              <a:prstDash val="dash"/>
              <a:round/>
            </a:ln>
            <a:effectLst/>
          </c:spPr>
          <c:marker>
            <c:symbol val="none"/>
          </c:marker>
          <c:cat>
            <c:strRef>
              <c:f>'Figure 1.'!$B$6:$B$12</c:f>
              <c:strCache>
                <c:ptCount val="7"/>
                <c:pt idx="0">
                  <c:v>1971-1974</c:v>
                </c:pt>
                <c:pt idx="1">
                  <c:v>1976-1980</c:v>
                </c:pt>
                <c:pt idx="2">
                  <c:v>1988-1991</c:v>
                </c:pt>
                <c:pt idx="3">
                  <c:v>1991-1994</c:v>
                </c:pt>
                <c:pt idx="4">
                  <c:v>1999-2002</c:v>
                </c:pt>
                <c:pt idx="5">
                  <c:v>2003-2006</c:v>
                </c:pt>
                <c:pt idx="6">
                  <c:v>2007-2010</c:v>
                </c:pt>
              </c:strCache>
            </c:strRef>
          </c:cat>
          <c:val>
            <c:numRef>
              <c:f>'Figure 1.'!$F$6:$F$12</c:f>
              <c:numCache>
                <c:formatCode>General</c:formatCode>
                <c:ptCount val="7"/>
                <c:pt idx="0">
                  <c:v>1500</c:v>
                </c:pt>
                <c:pt idx="1">
                  <c:v>1500</c:v>
                </c:pt>
                <c:pt idx="2">
                  <c:v>1500</c:v>
                </c:pt>
                <c:pt idx="3">
                  <c:v>1500</c:v>
                </c:pt>
                <c:pt idx="4">
                  <c:v>1500</c:v>
                </c:pt>
                <c:pt idx="5">
                  <c:v>1500</c:v>
                </c:pt>
                <c:pt idx="6">
                  <c:v>1500</c:v>
                </c:pt>
              </c:numCache>
            </c:numRef>
          </c:val>
          <c:smooth val="0"/>
        </c:ser>
        <c:dLbls>
          <c:showLegendKey val="0"/>
          <c:showVal val="0"/>
          <c:showCatName val="0"/>
          <c:showSerName val="0"/>
          <c:showPercent val="0"/>
          <c:showBubbleSize val="0"/>
        </c:dLbls>
        <c:marker val="1"/>
        <c:smooth val="0"/>
        <c:axId val="197217904"/>
        <c:axId val="197209672"/>
      </c:lineChart>
      <c:catAx>
        <c:axId val="197217904"/>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09672"/>
        <c:crosses val="autoZero"/>
        <c:auto val="1"/>
        <c:lblAlgn val="ctr"/>
        <c:lblOffset val="100"/>
        <c:noMultiLvlLbl val="0"/>
      </c:catAx>
      <c:valAx>
        <c:axId val="197209672"/>
        <c:scaling>
          <c:orientation val="minMax"/>
          <c:min val="1000"/>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Mean dietary sodium intake (mg)</a:t>
                </a:r>
              </a:p>
            </c:rich>
          </c:tx>
          <c:layout>
            <c:manualLayout>
              <c:xMode val="edge"/>
              <c:yMode val="edge"/>
              <c:x val="2.1402531421703987E-2"/>
              <c:y val="0.288594804677087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17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Figure 2. Sources of Sodium in the U.S. Diet</c:v>
          </c:tx>
          <c:dPt>
            <c:idx val="0"/>
            <c:bubble3D val="0"/>
            <c:spPr>
              <a:solidFill>
                <a:schemeClr val="accent1">
                  <a:shade val="58000"/>
                </a:schemeClr>
              </a:solidFill>
              <a:ln w="19050">
                <a:solidFill>
                  <a:schemeClr val="lt1"/>
                </a:solidFill>
              </a:ln>
              <a:effectLst/>
            </c:spPr>
          </c:dPt>
          <c:dPt>
            <c:idx val="1"/>
            <c:bubble3D val="0"/>
            <c:spPr>
              <a:solidFill>
                <a:schemeClr val="accent1">
                  <a:shade val="86000"/>
                </a:schemeClr>
              </a:solidFill>
              <a:ln w="19050">
                <a:solidFill>
                  <a:schemeClr val="lt1"/>
                </a:solidFill>
              </a:ln>
              <a:effectLst/>
            </c:spPr>
          </c:dPt>
          <c:dPt>
            <c:idx val="2"/>
            <c:bubble3D val="0"/>
            <c:spPr>
              <a:solidFill>
                <a:schemeClr val="accent1">
                  <a:tint val="86000"/>
                </a:schemeClr>
              </a:solidFill>
              <a:ln w="19050">
                <a:solidFill>
                  <a:schemeClr val="lt1"/>
                </a:solidFill>
              </a:ln>
              <a:effectLst/>
            </c:spPr>
          </c:dPt>
          <c:dPt>
            <c:idx val="3"/>
            <c:bubble3D val="0"/>
            <c:spPr>
              <a:solidFill>
                <a:schemeClr val="accent1">
                  <a:tint val="58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2.'!$B$4:$B$7</c:f>
              <c:strCache>
                <c:ptCount val="4"/>
                <c:pt idx="0">
                  <c:v>Added During Cooking (5%)</c:v>
                </c:pt>
                <c:pt idx="1">
                  <c:v>Processed &amp; Restaurant Foods (77%)</c:v>
                </c:pt>
                <c:pt idx="2">
                  <c:v>Naturally in Food (12%)</c:v>
                </c:pt>
                <c:pt idx="3">
                  <c:v>Added at the Table (6%)</c:v>
                </c:pt>
              </c:strCache>
            </c:strRef>
          </c:cat>
          <c:val>
            <c:numRef>
              <c:f>'Figure 2.'!$C$4:$C$7</c:f>
              <c:numCache>
                <c:formatCode>0%</c:formatCode>
                <c:ptCount val="4"/>
                <c:pt idx="0">
                  <c:v>0.05</c:v>
                </c:pt>
                <c:pt idx="1">
                  <c:v>0.77</c:v>
                </c:pt>
                <c:pt idx="2">
                  <c:v>0.12</c:v>
                </c:pt>
                <c:pt idx="3">
                  <c:v>0.06</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3. Prevalence of hypertension by age group in XXXX and the US; 2007-2010</a:t>
            </a:r>
          </a:p>
        </c:rich>
      </c:tx>
      <c:layout>
        <c:manualLayout>
          <c:xMode val="edge"/>
          <c:yMode val="edge"/>
          <c:x val="0.11263856723791878"/>
          <c:y val="2.1052631578947375E-2"/>
        </c:manualLayout>
      </c:layout>
      <c:overlay val="0"/>
    </c:title>
    <c:autoTitleDeleted val="0"/>
    <c:plotArea>
      <c:layout>
        <c:manualLayout>
          <c:layoutTarget val="inner"/>
          <c:xMode val="edge"/>
          <c:yMode val="edge"/>
          <c:x val="5.8074681841240448E-2"/>
          <c:y val="0.17228954275452413"/>
          <c:w val="0.90063759677099187"/>
          <c:h val="0.73980991849703004"/>
        </c:manualLayout>
      </c:layout>
      <c:barChart>
        <c:barDir val="col"/>
        <c:grouping val="clustered"/>
        <c:varyColors val="0"/>
        <c:ser>
          <c:idx val="0"/>
          <c:order val="0"/>
          <c:tx>
            <c:strRef>
              <c:f>'Figure 3.'!$B$22</c:f>
              <c:strCache>
                <c:ptCount val="1"/>
                <c:pt idx="0">
                  <c:v>US - NHANES</c:v>
                </c:pt>
              </c:strCache>
            </c:strRef>
          </c:tx>
          <c:spPr>
            <a:ln>
              <a:solidFill>
                <a:schemeClr val="tx1"/>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3.'!$A$23:$A$25</c:f>
              <c:strCache>
                <c:ptCount val="3"/>
                <c:pt idx="0">
                  <c:v>18-44 years</c:v>
                </c:pt>
                <c:pt idx="1">
                  <c:v>45-64 years</c:v>
                </c:pt>
                <c:pt idx="2">
                  <c:v>65+ years</c:v>
                </c:pt>
              </c:strCache>
            </c:strRef>
          </c:cat>
          <c:val>
            <c:numRef>
              <c:f>'Figure 3.'!$B$23:$B$25</c:f>
              <c:numCache>
                <c:formatCode>0.0</c:formatCode>
                <c:ptCount val="3"/>
                <c:pt idx="0">
                  <c:v>9.8000000000000007</c:v>
                </c:pt>
                <c:pt idx="1">
                  <c:v>40.42</c:v>
                </c:pt>
                <c:pt idx="2">
                  <c:v>71.430000000000007</c:v>
                </c:pt>
              </c:numCache>
            </c:numRef>
          </c:val>
        </c:ser>
        <c:ser>
          <c:idx val="1"/>
          <c:order val="1"/>
          <c:tx>
            <c:strRef>
              <c:f>'Figure 3.'!$C$22</c:f>
              <c:strCache>
                <c:ptCount val="1"/>
                <c:pt idx="0">
                  <c:v>Local area X</c:v>
                </c:pt>
              </c:strCache>
            </c:strRef>
          </c:tx>
          <c:spPr>
            <a:ln>
              <a:solidFill>
                <a:schemeClr val="tx1"/>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3.'!$A$23:$A$25</c:f>
              <c:strCache>
                <c:ptCount val="3"/>
                <c:pt idx="0">
                  <c:v>18-44 years</c:v>
                </c:pt>
                <c:pt idx="1">
                  <c:v>45-64 years</c:v>
                </c:pt>
                <c:pt idx="2">
                  <c:v>65+ years</c:v>
                </c:pt>
              </c:strCache>
            </c:strRef>
          </c:cat>
          <c:val>
            <c:numRef>
              <c:f>'Figure 3.'!$C$23:$C$25</c:f>
              <c:numCache>
                <c:formatCode>0.0</c:formatCode>
                <c:ptCount val="3"/>
                <c:pt idx="0">
                  <c:v>0</c:v>
                </c:pt>
                <c:pt idx="1">
                  <c:v>0</c:v>
                </c:pt>
                <c:pt idx="2">
                  <c:v>0</c:v>
                </c:pt>
              </c:numCache>
            </c:numRef>
          </c:val>
        </c:ser>
        <c:dLbls>
          <c:dLblPos val="outEnd"/>
          <c:showLegendKey val="0"/>
          <c:showVal val="1"/>
          <c:showCatName val="0"/>
          <c:showSerName val="0"/>
          <c:showPercent val="0"/>
          <c:showBubbleSize val="0"/>
        </c:dLbls>
        <c:gapWidth val="150"/>
        <c:axId val="197215552"/>
        <c:axId val="197218296"/>
      </c:barChart>
      <c:catAx>
        <c:axId val="197215552"/>
        <c:scaling>
          <c:orientation val="minMax"/>
        </c:scaling>
        <c:delete val="0"/>
        <c:axPos val="b"/>
        <c:numFmt formatCode="General" sourceLinked="0"/>
        <c:majorTickMark val="out"/>
        <c:minorTickMark val="none"/>
        <c:tickLblPos val="nextTo"/>
        <c:crossAx val="197218296"/>
        <c:crosses val="autoZero"/>
        <c:auto val="1"/>
        <c:lblAlgn val="ctr"/>
        <c:lblOffset val="100"/>
        <c:noMultiLvlLbl val="0"/>
      </c:catAx>
      <c:valAx>
        <c:axId val="197218296"/>
        <c:scaling>
          <c:orientation val="minMax"/>
        </c:scaling>
        <c:delete val="1"/>
        <c:axPos val="l"/>
        <c:title>
          <c:tx>
            <c:rich>
              <a:bodyPr/>
              <a:lstStyle/>
              <a:p>
                <a:pPr>
                  <a:defRPr/>
                </a:pPr>
                <a:r>
                  <a:rPr lang="en-US"/>
                  <a:t>Prevalence (%)</a:t>
                </a:r>
              </a:p>
            </c:rich>
          </c:tx>
          <c:layout>
            <c:manualLayout>
              <c:xMode val="edge"/>
              <c:yMode val="edge"/>
              <c:x val="0"/>
              <c:y val="0.42389611824837686"/>
            </c:manualLayout>
          </c:layout>
          <c:overlay val="0"/>
        </c:title>
        <c:numFmt formatCode="0" sourceLinked="0"/>
        <c:majorTickMark val="out"/>
        <c:minorTickMark val="none"/>
        <c:tickLblPos val="nextTo"/>
        <c:crossAx val="197215552"/>
        <c:crosses val="autoZero"/>
        <c:crossBetween val="between"/>
      </c:valAx>
    </c:plotArea>
    <c:legend>
      <c:legendPos val="r"/>
      <c:layout>
        <c:manualLayout>
          <c:xMode val="edge"/>
          <c:yMode val="edge"/>
          <c:x val="0.10268986964864685"/>
          <c:y val="0.2646213565409587"/>
          <c:w val="0.13540536844659126"/>
          <c:h val="0.21461693604088966"/>
        </c:manualLayout>
      </c:layout>
      <c:overlay val="0"/>
      <c:spPr>
        <a:solidFill>
          <a:schemeClr val="bg1"/>
        </a:solidFill>
      </c:sp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Figure 3. Prevalence of hypertension by age group in XXXX and the</a:t>
            </a:r>
            <a:r>
              <a:rPr lang="en-US" b="1" baseline="0"/>
              <a:t> US; BRFSS 2011.</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3.'!$B$3</c:f>
              <c:strCache>
                <c:ptCount val="1"/>
                <c:pt idx="0">
                  <c:v>US - BRFSS</c:v>
                </c:pt>
              </c:strCache>
            </c:strRef>
          </c:tx>
          <c:spPr>
            <a:solidFill>
              <a:schemeClr val="accent1"/>
            </a:solidFill>
            <a:ln>
              <a:noFill/>
            </a:ln>
            <a:effectLst/>
          </c:spPr>
          <c:invertIfNegative val="0"/>
          <c:cat>
            <c:strRef>
              <c:f>'Figure 3.'!$A$4:$A$9</c:f>
              <c:strCache>
                <c:ptCount val="6"/>
                <c:pt idx="0">
                  <c:v>18-24 years</c:v>
                </c:pt>
                <c:pt idx="1">
                  <c:v>25-34 years</c:v>
                </c:pt>
                <c:pt idx="2">
                  <c:v>35-44 years</c:v>
                </c:pt>
                <c:pt idx="3">
                  <c:v>45-54 years</c:v>
                </c:pt>
                <c:pt idx="4">
                  <c:v>55-64 years</c:v>
                </c:pt>
                <c:pt idx="5">
                  <c:v>65+ years</c:v>
                </c:pt>
              </c:strCache>
            </c:strRef>
          </c:cat>
          <c:val>
            <c:numRef>
              <c:f>'Figure 3.'!$B$4:$B$9</c:f>
              <c:numCache>
                <c:formatCode>0.0</c:formatCode>
                <c:ptCount val="6"/>
                <c:pt idx="0">
                  <c:v>7.2</c:v>
                </c:pt>
                <c:pt idx="1">
                  <c:v>12.7</c:v>
                </c:pt>
                <c:pt idx="2">
                  <c:v>19.5</c:v>
                </c:pt>
                <c:pt idx="3">
                  <c:v>32.1</c:v>
                </c:pt>
                <c:pt idx="4">
                  <c:v>47.1</c:v>
                </c:pt>
                <c:pt idx="5">
                  <c:v>61.2</c:v>
                </c:pt>
              </c:numCache>
            </c:numRef>
          </c:val>
        </c:ser>
        <c:ser>
          <c:idx val="1"/>
          <c:order val="1"/>
          <c:tx>
            <c:strRef>
              <c:f>'Figure 3.'!$C$3</c:f>
              <c:strCache>
                <c:ptCount val="1"/>
                <c:pt idx="0">
                  <c:v>Local area X</c:v>
                </c:pt>
              </c:strCache>
            </c:strRef>
          </c:tx>
          <c:spPr>
            <a:solidFill>
              <a:schemeClr val="accent2"/>
            </a:solidFill>
            <a:ln>
              <a:noFill/>
            </a:ln>
            <a:effectLst/>
          </c:spPr>
          <c:invertIfNegative val="0"/>
          <c:cat>
            <c:strRef>
              <c:f>'Figure 3.'!$A$4:$A$9</c:f>
              <c:strCache>
                <c:ptCount val="6"/>
                <c:pt idx="0">
                  <c:v>18-24 years</c:v>
                </c:pt>
                <c:pt idx="1">
                  <c:v>25-34 years</c:v>
                </c:pt>
                <c:pt idx="2">
                  <c:v>35-44 years</c:v>
                </c:pt>
                <c:pt idx="3">
                  <c:v>45-54 years</c:v>
                </c:pt>
                <c:pt idx="4">
                  <c:v>55-64 years</c:v>
                </c:pt>
                <c:pt idx="5">
                  <c:v>65+ years</c:v>
                </c:pt>
              </c:strCache>
            </c:strRef>
          </c:cat>
          <c:val>
            <c:numRef>
              <c:f>'Figure 3.'!$C$4:$C$9</c:f>
              <c:numCache>
                <c:formatCode>0.0</c:formatCode>
                <c:ptCount val="6"/>
              </c:numCache>
            </c:numRef>
          </c:val>
        </c:ser>
        <c:dLbls>
          <c:showLegendKey val="0"/>
          <c:showVal val="0"/>
          <c:showCatName val="0"/>
          <c:showSerName val="0"/>
          <c:showPercent val="0"/>
          <c:showBubbleSize val="0"/>
        </c:dLbls>
        <c:gapWidth val="219"/>
        <c:overlap val="-27"/>
        <c:axId val="197217120"/>
        <c:axId val="197210848"/>
      </c:barChart>
      <c:catAx>
        <c:axId val="19721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 Group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10848"/>
        <c:crosses val="autoZero"/>
        <c:auto val="1"/>
        <c:lblAlgn val="ctr"/>
        <c:lblOffset val="100"/>
        <c:noMultiLvlLbl val="0"/>
      </c:catAx>
      <c:valAx>
        <c:axId val="19721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1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a:t>
            </a:r>
            <a:r>
              <a:rPr lang="en-US" baseline="0"/>
              <a:t> 4. Leading Causes of Death in [City, County, State],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1"/>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4.'!$B$6:$B$10</c:f>
              <c:strCache>
                <c:ptCount val="5"/>
                <c:pt idx="0">
                  <c:v>#5</c:v>
                </c:pt>
                <c:pt idx="1">
                  <c:v>#4</c:v>
                </c:pt>
                <c:pt idx="2">
                  <c:v>#3</c:v>
                </c:pt>
                <c:pt idx="3">
                  <c:v>#2</c:v>
                </c:pt>
                <c:pt idx="4">
                  <c:v>#1</c:v>
                </c:pt>
              </c:strCache>
            </c:strRef>
          </c:cat>
          <c:val>
            <c:numRef>
              <c:f>'Figure 4.'!$D$6:$D$10</c:f>
              <c:numCache>
                <c:formatCode>General</c:formatCode>
                <c:ptCount val="5"/>
                <c:pt idx="0">
                  <c:v>1000</c:v>
                </c:pt>
                <c:pt idx="1">
                  <c:v>2000</c:v>
                </c:pt>
                <c:pt idx="2">
                  <c:v>3000</c:v>
                </c:pt>
                <c:pt idx="3">
                  <c:v>4000</c:v>
                </c:pt>
                <c:pt idx="4">
                  <c:v>5000</c:v>
                </c:pt>
              </c:numCache>
            </c:numRef>
          </c:val>
        </c:ser>
        <c:dLbls>
          <c:dLblPos val="inEnd"/>
          <c:showLegendKey val="0"/>
          <c:showVal val="1"/>
          <c:showCatName val="0"/>
          <c:showSerName val="0"/>
          <c:showPercent val="0"/>
          <c:showBubbleSize val="0"/>
        </c:dLbls>
        <c:gapWidth val="150"/>
        <c:overlap val="100"/>
        <c:axId val="197213984"/>
        <c:axId val="197211240"/>
      </c:barChart>
      <c:catAx>
        <c:axId val="1972139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Rank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11240"/>
        <c:crosses val="autoZero"/>
        <c:auto val="1"/>
        <c:lblAlgn val="ctr"/>
        <c:lblOffset val="100"/>
        <c:noMultiLvlLbl val="0"/>
      </c:catAx>
      <c:valAx>
        <c:axId val="1972112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Deaths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1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76200</xdr:colOff>
      <xdr:row>6</xdr:row>
      <xdr:rowOff>1117</xdr:rowOff>
    </xdr:to>
    <xdr:pic>
      <xdr:nvPicPr>
        <xdr:cNvPr id="2" name="Picture 1" descr="Cardiovascular Health (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24200" cy="1191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19049</xdr:colOff>
      <xdr:row>1</xdr:row>
      <xdr:rowOff>23812</xdr:rowOff>
    </xdr:from>
    <xdr:to>
      <xdr:col>16</xdr:col>
      <xdr:colOff>600074</xdr:colOff>
      <xdr:row>18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xdr:row>
      <xdr:rowOff>14286</xdr:rowOff>
    </xdr:from>
    <xdr:to>
      <xdr:col>14</xdr:col>
      <xdr:colOff>400050</xdr:colOff>
      <xdr:row>20</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18</xdr:row>
      <xdr:rowOff>19050</xdr:rowOff>
    </xdr:from>
    <xdr:to>
      <xdr:col>14</xdr:col>
      <xdr:colOff>238125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1</xdr:row>
      <xdr:rowOff>23812</xdr:rowOff>
    </xdr:from>
    <xdr:to>
      <xdr:col>14</xdr:col>
      <xdr:colOff>190499</xdr:colOff>
      <xdr:row>17</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60324</xdr:colOff>
      <xdr:row>0</xdr:row>
      <xdr:rowOff>77786</xdr:rowOff>
    </xdr:from>
    <xdr:to>
      <xdr:col>18</xdr:col>
      <xdr:colOff>158749</xdr:colOff>
      <xdr:row>18</xdr:row>
      <xdr:rowOff>63499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0.80905</cdr:x>
      <cdr:y>0.20148</cdr:y>
    </cdr:from>
    <cdr:to>
      <cdr:x>0.98197</cdr:x>
      <cdr:y>0.25357</cdr:y>
    </cdr:to>
    <cdr:sp macro="" textlink="">
      <cdr:nvSpPr>
        <cdr:cNvPr id="2" name="TextBox 1"/>
        <cdr:cNvSpPr txBox="1"/>
      </cdr:nvSpPr>
      <cdr:spPr>
        <a:xfrm xmlns:a="http://schemas.openxmlformats.org/drawingml/2006/main">
          <a:off x="4423352" y="885656"/>
          <a:ext cx="945414" cy="228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Heart Disease</a:t>
          </a:r>
        </a:p>
      </cdr:txBody>
    </cdr:sp>
  </cdr:relSizeAnchor>
  <cdr:relSizeAnchor xmlns:cdr="http://schemas.openxmlformats.org/drawingml/2006/chartDrawing">
    <cdr:from>
      <cdr:x>0.2371</cdr:x>
      <cdr:y>0.77058</cdr:y>
    </cdr:from>
    <cdr:to>
      <cdr:x>0.41001</cdr:x>
      <cdr:y>0.82267</cdr:y>
    </cdr:to>
    <cdr:sp macro="" textlink="">
      <cdr:nvSpPr>
        <cdr:cNvPr id="3" name="TextBox 1"/>
        <cdr:cNvSpPr txBox="1"/>
      </cdr:nvSpPr>
      <cdr:spPr>
        <a:xfrm xmlns:a="http://schemas.openxmlformats.org/drawingml/2006/main">
          <a:off x="1296312" y="3387289"/>
          <a:ext cx="945359" cy="2289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Asthma</a:t>
          </a:r>
        </a:p>
      </cdr:txBody>
    </cdr:sp>
  </cdr:relSizeAnchor>
  <cdr:relSizeAnchor xmlns:cdr="http://schemas.openxmlformats.org/drawingml/2006/chartDrawing">
    <cdr:from>
      <cdr:x>0.38611</cdr:x>
      <cdr:y>0.63261</cdr:y>
    </cdr:from>
    <cdr:to>
      <cdr:x>0.55903</cdr:x>
      <cdr:y>0.68469</cdr:y>
    </cdr:to>
    <cdr:sp macro="" textlink="">
      <cdr:nvSpPr>
        <cdr:cNvPr id="4" name="TextBox 1"/>
        <cdr:cNvSpPr txBox="1"/>
      </cdr:nvSpPr>
      <cdr:spPr>
        <a:xfrm xmlns:a="http://schemas.openxmlformats.org/drawingml/2006/main">
          <a:off x="2110999" y="2780820"/>
          <a:ext cx="945414" cy="2289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COPD</a:t>
          </a:r>
        </a:p>
      </cdr:txBody>
    </cdr:sp>
  </cdr:relSizeAnchor>
  <cdr:relSizeAnchor xmlns:cdr="http://schemas.openxmlformats.org/drawingml/2006/chartDrawing">
    <cdr:from>
      <cdr:x>0.52361</cdr:x>
      <cdr:y>0.4838</cdr:y>
    </cdr:from>
    <cdr:to>
      <cdr:x>0.69653</cdr:x>
      <cdr:y>0.53588</cdr:y>
    </cdr:to>
    <cdr:sp macro="" textlink="">
      <cdr:nvSpPr>
        <cdr:cNvPr id="5" name="TextBox 1"/>
        <cdr:cNvSpPr txBox="1"/>
      </cdr:nvSpPr>
      <cdr:spPr>
        <a:xfrm xmlns:a="http://schemas.openxmlformats.org/drawingml/2006/main">
          <a:off x="2393950" y="1327150"/>
          <a:ext cx="790575" cy="142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Stroke</a:t>
          </a:r>
        </a:p>
      </cdr:txBody>
    </cdr:sp>
  </cdr:relSizeAnchor>
  <cdr:relSizeAnchor xmlns:cdr="http://schemas.openxmlformats.org/drawingml/2006/chartDrawing">
    <cdr:from>
      <cdr:x>0.6719</cdr:x>
      <cdr:y>0.34104</cdr:y>
    </cdr:from>
    <cdr:to>
      <cdr:x>0.84482</cdr:x>
      <cdr:y>0.39313</cdr:y>
    </cdr:to>
    <cdr:sp macro="" textlink="">
      <cdr:nvSpPr>
        <cdr:cNvPr id="6" name="TextBox 1"/>
        <cdr:cNvSpPr txBox="1"/>
      </cdr:nvSpPr>
      <cdr:spPr>
        <a:xfrm xmlns:a="http://schemas.openxmlformats.org/drawingml/2006/main">
          <a:off x="3673517" y="1499144"/>
          <a:ext cx="945414" cy="2289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Cancer</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CVH_HTN%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Figure 3"/>
    </sheetNames>
    <sheetDataSet>
      <sheetData sheetId="0">
        <row r="88">
          <cell r="B88">
            <v>9.8000000000000007</v>
          </cell>
        </row>
        <row r="89">
          <cell r="B89">
            <v>40.42</v>
          </cell>
        </row>
        <row r="90">
          <cell r="B90">
            <v>71.430000000000007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
  <sheetViews>
    <sheetView zoomScaleNormal="100" workbookViewId="0">
      <selection activeCell="A7" sqref="A7"/>
    </sheetView>
  </sheetViews>
  <sheetFormatPr defaultRowHeight="15" x14ac:dyDescent="0.25"/>
  <sheetData>
    <row r="2" spans="1:18" ht="15.75" x14ac:dyDescent="0.25">
      <c r="A2" s="23"/>
    </row>
    <row r="3" spans="1:18" s="21" customFormat="1" ht="15.75" x14ac:dyDescent="0.25">
      <c r="A3" s="23"/>
    </row>
    <row r="4" spans="1:18" s="21" customFormat="1" ht="15.75" x14ac:dyDescent="0.25">
      <c r="A4" s="23"/>
    </row>
    <row r="5" spans="1:18" s="21" customFormat="1" ht="15.75" x14ac:dyDescent="0.25">
      <c r="A5" s="23"/>
    </row>
    <row r="6" spans="1:18" s="21" customFormat="1" ht="15.75" x14ac:dyDescent="0.25">
      <c r="A6" s="23"/>
    </row>
    <row r="7" spans="1:18" s="21" customFormat="1" ht="21" x14ac:dyDescent="0.25">
      <c r="A7" s="25" t="s">
        <v>84</v>
      </c>
    </row>
    <row r="8" spans="1:18" ht="15.75" x14ac:dyDescent="0.25">
      <c r="A8" s="24" t="s">
        <v>85</v>
      </c>
    </row>
    <row r="9" spans="1:18" ht="140.25" customHeight="1" x14ac:dyDescent="0.25">
      <c r="A9" s="26" t="s">
        <v>86</v>
      </c>
      <c r="B9" s="26"/>
      <c r="C9" s="26"/>
      <c r="D9" s="26"/>
      <c r="E9" s="26"/>
      <c r="F9" s="26"/>
      <c r="G9" s="26"/>
      <c r="H9" s="26"/>
      <c r="I9" s="26"/>
      <c r="J9" s="20"/>
      <c r="K9" s="20"/>
      <c r="L9" s="20"/>
      <c r="M9" s="20"/>
      <c r="N9" s="20"/>
      <c r="O9" s="20"/>
      <c r="P9" s="20"/>
      <c r="Q9" s="20"/>
      <c r="R9" s="20"/>
    </row>
    <row r="10" spans="1:18" ht="14.25" customHeight="1" x14ac:dyDescent="0.25">
      <c r="A10" s="29"/>
      <c r="B10" s="29"/>
      <c r="C10" s="29"/>
      <c r="D10" s="29"/>
      <c r="E10" s="29"/>
      <c r="F10" s="29"/>
      <c r="G10" s="29"/>
      <c r="H10" s="29"/>
      <c r="I10" s="29"/>
    </row>
    <row r="11" spans="1:18" ht="50.25" customHeight="1" x14ac:dyDescent="0.25">
      <c r="A11" s="27" t="s">
        <v>83</v>
      </c>
      <c r="B11" s="27"/>
      <c r="C11" s="27"/>
      <c r="D11" s="27"/>
      <c r="E11" s="27"/>
      <c r="F11" s="27"/>
      <c r="G11" s="27"/>
      <c r="H11" s="27"/>
      <c r="I11" s="27"/>
    </row>
    <row r="12" spans="1:18" ht="15.75" x14ac:dyDescent="0.25">
      <c r="A12" s="29"/>
      <c r="B12" s="29"/>
      <c r="C12" s="29"/>
      <c r="D12" s="29"/>
      <c r="E12" s="29"/>
      <c r="F12" s="29"/>
      <c r="G12" s="29"/>
      <c r="H12" s="29"/>
      <c r="I12" s="29"/>
    </row>
    <row r="13" spans="1:18" ht="111" customHeight="1" x14ac:dyDescent="0.25">
      <c r="A13" s="28" t="s">
        <v>87</v>
      </c>
      <c r="B13" s="28"/>
      <c r="C13" s="28"/>
      <c r="D13" s="28"/>
      <c r="E13" s="28"/>
      <c r="F13" s="28"/>
      <c r="G13" s="28"/>
      <c r="H13" s="28"/>
      <c r="I13" s="28"/>
    </row>
    <row r="14" spans="1:18" ht="15.75" x14ac:dyDescent="0.25">
      <c r="A14" s="29"/>
      <c r="B14" s="29"/>
      <c r="C14" s="29"/>
      <c r="D14" s="29"/>
      <c r="E14" s="29"/>
      <c r="F14" s="29"/>
      <c r="G14" s="29"/>
      <c r="H14" s="29"/>
      <c r="I14" s="29"/>
    </row>
    <row r="15" spans="1:18" ht="82.5" customHeight="1" x14ac:dyDescent="0.25">
      <c r="A15" s="28" t="s">
        <v>88</v>
      </c>
      <c r="B15" s="28"/>
      <c r="C15" s="28"/>
      <c r="D15" s="28"/>
      <c r="E15" s="28"/>
      <c r="F15" s="28"/>
      <c r="G15" s="28"/>
      <c r="H15" s="28"/>
      <c r="I15" s="28"/>
    </row>
    <row r="16" spans="1:18" ht="15.75" x14ac:dyDescent="0.25">
      <c r="A16" s="29"/>
      <c r="B16" s="29"/>
      <c r="C16" s="29"/>
      <c r="D16" s="29"/>
      <c r="E16" s="29"/>
      <c r="F16" s="29"/>
      <c r="G16" s="29"/>
      <c r="H16" s="29"/>
      <c r="I16" s="29"/>
    </row>
    <row r="17" spans="1:9" ht="150.75" customHeight="1" x14ac:dyDescent="0.25">
      <c r="A17" s="28" t="s">
        <v>89</v>
      </c>
      <c r="B17" s="28"/>
      <c r="C17" s="28"/>
      <c r="D17" s="28"/>
      <c r="E17" s="28"/>
      <c r="F17" s="28"/>
      <c r="G17" s="28"/>
      <c r="H17" s="28"/>
      <c r="I17" s="28"/>
    </row>
  </sheetData>
  <mergeCells count="9">
    <mergeCell ref="A9:I9"/>
    <mergeCell ref="A11:I11"/>
    <mergeCell ref="A13:I13"/>
    <mergeCell ref="A15:I15"/>
    <mergeCell ref="A17:I17"/>
    <mergeCell ref="A16:I16"/>
    <mergeCell ref="A14:I14"/>
    <mergeCell ref="A12:I12"/>
    <mergeCell ref="A10:I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showRuler="0" zoomScaleNormal="100" workbookViewId="0"/>
  </sheetViews>
  <sheetFormatPr defaultRowHeight="15" x14ac:dyDescent="0.25"/>
  <cols>
    <col min="2" max="2" width="14.5703125" customWidth="1"/>
    <col min="3" max="3" width="11" customWidth="1"/>
    <col min="4" max="4" width="11.7109375" customWidth="1"/>
    <col min="5" max="5" width="17" customWidth="1"/>
    <col min="6" max="6" width="15" customWidth="1"/>
    <col min="10" max="10" width="11.42578125" customWidth="1"/>
  </cols>
  <sheetData>
    <row r="2" spans="2:8" ht="31.5" customHeight="1" x14ac:dyDescent="0.25">
      <c r="B2" s="36" t="s">
        <v>36</v>
      </c>
      <c r="C2" s="36"/>
      <c r="D2" s="36"/>
      <c r="E2" s="36"/>
      <c r="F2" s="36"/>
      <c r="G2" s="8"/>
      <c r="H2" s="8"/>
    </row>
    <row r="4" spans="2:8" ht="45" customHeight="1" x14ac:dyDescent="0.25">
      <c r="C4" s="26" t="s">
        <v>5</v>
      </c>
      <c r="D4" s="26"/>
    </row>
    <row r="5" spans="2:8" ht="30" x14ac:dyDescent="0.25">
      <c r="B5" s="1" t="s">
        <v>2</v>
      </c>
      <c r="C5" t="s">
        <v>3</v>
      </c>
      <c r="D5" t="s">
        <v>4</v>
      </c>
      <c r="E5" s="17" t="s">
        <v>65</v>
      </c>
      <c r="F5" s="18" t="s">
        <v>66</v>
      </c>
    </row>
    <row r="6" spans="2:8" x14ac:dyDescent="0.25">
      <c r="B6" t="s">
        <v>0</v>
      </c>
      <c r="C6">
        <v>2786.41</v>
      </c>
      <c r="D6">
        <v>1770.34</v>
      </c>
      <c r="E6">
        <v>2300</v>
      </c>
      <c r="F6">
        <v>1500</v>
      </c>
    </row>
    <row r="7" spans="2:8" x14ac:dyDescent="0.25">
      <c r="B7" t="s">
        <v>1</v>
      </c>
      <c r="C7">
        <v>3542.09</v>
      </c>
      <c r="D7">
        <v>2282.4499999999998</v>
      </c>
      <c r="E7">
        <v>2300</v>
      </c>
      <c r="F7">
        <v>1500</v>
      </c>
    </row>
    <row r="8" spans="2:8" x14ac:dyDescent="0.25">
      <c r="B8" t="s">
        <v>31</v>
      </c>
      <c r="C8">
        <v>4160.6099999999997</v>
      </c>
      <c r="D8">
        <v>2868.52</v>
      </c>
      <c r="E8">
        <v>2300</v>
      </c>
      <c r="F8">
        <v>1500</v>
      </c>
    </row>
    <row r="9" spans="2:8" x14ac:dyDescent="0.25">
      <c r="B9" t="s">
        <v>32</v>
      </c>
      <c r="C9">
        <v>4529.71</v>
      </c>
      <c r="D9">
        <v>3054.66</v>
      </c>
      <c r="E9">
        <v>2300</v>
      </c>
      <c r="F9">
        <v>1500</v>
      </c>
    </row>
    <row r="10" spans="2:8" x14ac:dyDescent="0.25">
      <c r="B10" t="s">
        <v>33</v>
      </c>
      <c r="C10">
        <v>4089.35</v>
      </c>
      <c r="D10">
        <v>2957</v>
      </c>
      <c r="E10">
        <v>2300</v>
      </c>
      <c r="F10">
        <v>1500</v>
      </c>
    </row>
    <row r="11" spans="2:8" x14ac:dyDescent="0.25">
      <c r="B11" t="s">
        <v>34</v>
      </c>
      <c r="C11">
        <v>4221.08</v>
      </c>
      <c r="D11">
        <v>2975.28</v>
      </c>
      <c r="E11">
        <v>2300</v>
      </c>
      <c r="F11">
        <v>1500</v>
      </c>
    </row>
    <row r="12" spans="2:8" x14ac:dyDescent="0.25">
      <c r="B12" t="s">
        <v>35</v>
      </c>
      <c r="C12">
        <v>4232.6400000000003</v>
      </c>
      <c r="D12">
        <v>2984</v>
      </c>
      <c r="E12">
        <v>2300</v>
      </c>
      <c r="F12">
        <v>1500</v>
      </c>
    </row>
    <row r="14" spans="2:8" ht="30" customHeight="1" x14ac:dyDescent="0.25">
      <c r="B14" s="26" t="s">
        <v>37</v>
      </c>
      <c r="C14" s="26"/>
      <c r="D14" s="26"/>
      <c r="E14" s="26"/>
      <c r="F14" s="26"/>
      <c r="G14" s="8"/>
      <c r="H14" s="8"/>
    </row>
    <row r="15" spans="2:8" ht="15.75" thickBot="1" x14ac:dyDescent="0.3"/>
    <row r="16" spans="2:8" x14ac:dyDescent="0.25">
      <c r="B16" s="30" t="s">
        <v>67</v>
      </c>
      <c r="C16" s="31"/>
      <c r="D16" s="31"/>
      <c r="E16" s="31"/>
      <c r="F16" s="32"/>
    </row>
    <row r="17" spans="2:14" ht="15.75" thickBot="1" x14ac:dyDescent="0.3">
      <c r="B17" s="33" t="s">
        <v>68</v>
      </c>
      <c r="C17" s="34"/>
      <c r="D17" s="34"/>
      <c r="E17" s="34"/>
      <c r="F17" s="35"/>
    </row>
    <row r="19" spans="2:14" ht="15.75" x14ac:dyDescent="0.25">
      <c r="J19" s="7"/>
      <c r="K19" s="7"/>
      <c r="L19" s="7"/>
      <c r="M19" s="7"/>
      <c r="N19" s="6"/>
    </row>
    <row r="20" spans="2:14" ht="15.75" x14ac:dyDescent="0.25">
      <c r="J20" s="7"/>
      <c r="K20" s="7"/>
      <c r="L20" s="7"/>
      <c r="M20" s="7"/>
      <c r="N20" s="6"/>
    </row>
    <row r="21" spans="2:14" ht="15.75" x14ac:dyDescent="0.25">
      <c r="J21" s="7"/>
      <c r="K21" s="7"/>
      <c r="L21" s="7"/>
      <c r="M21" s="7"/>
      <c r="N21" s="6"/>
    </row>
    <row r="22" spans="2:14" ht="15.75" x14ac:dyDescent="0.25">
      <c r="J22" s="7"/>
      <c r="K22" s="7"/>
      <c r="L22" s="7"/>
      <c r="M22" s="7"/>
      <c r="N22" s="6"/>
    </row>
    <row r="23" spans="2:14" ht="15.75" x14ac:dyDescent="0.25">
      <c r="J23" s="7"/>
      <c r="K23" s="7"/>
      <c r="L23" s="7"/>
      <c r="M23" s="7"/>
      <c r="N23" s="6"/>
    </row>
    <row r="24" spans="2:14" ht="15.75" x14ac:dyDescent="0.25">
      <c r="J24" s="6"/>
      <c r="K24" s="6"/>
      <c r="L24" s="6"/>
      <c r="M24" s="6"/>
      <c r="N24" s="6"/>
    </row>
    <row r="25" spans="2:14" ht="15.75" x14ac:dyDescent="0.25">
      <c r="J25" s="6"/>
      <c r="K25" s="6"/>
      <c r="L25" s="6"/>
      <c r="M25" s="6"/>
      <c r="N25" s="6"/>
    </row>
    <row r="26" spans="2:14" ht="15.75" x14ac:dyDescent="0.25">
      <c r="J26" s="6"/>
      <c r="K26" s="6"/>
      <c r="L26" s="6"/>
      <c r="M26" s="6"/>
      <c r="N26" s="6"/>
    </row>
  </sheetData>
  <mergeCells count="5">
    <mergeCell ref="B16:F16"/>
    <mergeCell ref="B17:F17"/>
    <mergeCell ref="C4:D4"/>
    <mergeCell ref="B2:F2"/>
    <mergeCell ref="B14:F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zoomScaleNormal="100" workbookViewId="0"/>
  </sheetViews>
  <sheetFormatPr defaultRowHeight="15" x14ac:dyDescent="0.25"/>
  <cols>
    <col min="2" max="2" width="35.7109375" customWidth="1"/>
  </cols>
  <sheetData>
    <row r="2" spans="2:6" x14ac:dyDescent="0.25">
      <c r="B2" s="37" t="s">
        <v>6</v>
      </c>
      <c r="C2" s="37"/>
    </row>
    <row r="4" spans="2:6" x14ac:dyDescent="0.25">
      <c r="B4" t="s">
        <v>38</v>
      </c>
      <c r="C4" s="2">
        <v>0.05</v>
      </c>
    </row>
    <row r="5" spans="2:6" x14ac:dyDescent="0.25">
      <c r="B5" t="s">
        <v>39</v>
      </c>
      <c r="C5" s="2">
        <v>0.77</v>
      </c>
    </row>
    <row r="6" spans="2:6" x14ac:dyDescent="0.25">
      <c r="B6" t="s">
        <v>40</v>
      </c>
      <c r="C6" s="2">
        <v>0.12</v>
      </c>
    </row>
    <row r="7" spans="2:6" x14ac:dyDescent="0.25">
      <c r="B7" t="s">
        <v>41</v>
      </c>
      <c r="C7" s="2">
        <v>0.06</v>
      </c>
    </row>
    <row r="9" spans="2:6" ht="17.25" x14ac:dyDescent="0.25">
      <c r="B9" s="37" t="s">
        <v>81</v>
      </c>
      <c r="C9" s="37"/>
    </row>
    <row r="11" spans="2:6" x14ac:dyDescent="0.25">
      <c r="B11" s="38" t="s">
        <v>54</v>
      </c>
      <c r="C11" s="38"/>
      <c r="D11" s="38"/>
      <c r="E11" s="38"/>
    </row>
    <row r="12" spans="2:6" ht="46.5" customHeight="1" x14ac:dyDescent="0.25">
      <c r="B12" s="26" t="s">
        <v>69</v>
      </c>
      <c r="C12" s="26"/>
      <c r="D12" s="26"/>
      <c r="E12" s="26"/>
    </row>
    <row r="13" spans="2:6" ht="15.75" thickBot="1" x14ac:dyDescent="0.3"/>
    <row r="14" spans="2:6" x14ac:dyDescent="0.25">
      <c r="B14" s="30" t="s">
        <v>67</v>
      </c>
      <c r="C14" s="31"/>
      <c r="D14" s="31"/>
      <c r="E14" s="31"/>
      <c r="F14" s="32"/>
    </row>
    <row r="15" spans="2:6" ht="15.75" thickBot="1" x14ac:dyDescent="0.3">
      <c r="B15" s="33" t="s">
        <v>68</v>
      </c>
      <c r="C15" s="34"/>
      <c r="D15" s="34"/>
      <c r="E15" s="34"/>
      <c r="F15" s="35"/>
    </row>
  </sheetData>
  <mergeCells count="6">
    <mergeCell ref="B15:F15"/>
    <mergeCell ref="B2:C2"/>
    <mergeCell ref="B9:C9"/>
    <mergeCell ref="B12:E12"/>
    <mergeCell ref="B11:E11"/>
    <mergeCell ref="B14:F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zoomScaleNormal="100" workbookViewId="0">
      <selection sqref="A1:C1"/>
    </sheetView>
  </sheetViews>
  <sheetFormatPr defaultRowHeight="15" x14ac:dyDescent="0.25"/>
  <cols>
    <col min="1" max="1" width="26.42578125" customWidth="1"/>
    <col min="2" max="3" width="25.5703125" style="5" customWidth="1"/>
  </cols>
  <sheetData>
    <row r="1" spans="1:3" ht="30" customHeight="1" x14ac:dyDescent="0.25">
      <c r="A1" s="39" t="s">
        <v>76</v>
      </c>
      <c r="B1" s="39"/>
      <c r="C1" s="39"/>
    </row>
    <row r="3" spans="1:3" x14ac:dyDescent="0.25">
      <c r="B3" s="5" t="s">
        <v>70</v>
      </c>
      <c r="C3" s="5" t="s">
        <v>43</v>
      </c>
    </row>
    <row r="4" spans="1:3" x14ac:dyDescent="0.25">
      <c r="A4" t="s">
        <v>71</v>
      </c>
      <c r="B4" s="5">
        <v>7.2</v>
      </c>
      <c r="C4" s="19"/>
    </row>
    <row r="5" spans="1:3" x14ac:dyDescent="0.25">
      <c r="A5" t="s">
        <v>72</v>
      </c>
      <c r="B5" s="5">
        <v>12.7</v>
      </c>
      <c r="C5" s="19"/>
    </row>
    <row r="6" spans="1:3" x14ac:dyDescent="0.25">
      <c r="A6" t="s">
        <v>73</v>
      </c>
      <c r="B6" s="5">
        <v>19.5</v>
      </c>
      <c r="C6" s="19"/>
    </row>
    <row r="7" spans="1:3" x14ac:dyDescent="0.25">
      <c r="A7" t="s">
        <v>74</v>
      </c>
      <c r="B7" s="5">
        <v>32.1</v>
      </c>
    </row>
    <row r="8" spans="1:3" x14ac:dyDescent="0.25">
      <c r="A8" t="s">
        <v>75</v>
      </c>
      <c r="B8" s="5">
        <v>47.1</v>
      </c>
    </row>
    <row r="9" spans="1:3" x14ac:dyDescent="0.25">
      <c r="A9" t="s">
        <v>8</v>
      </c>
      <c r="B9" s="5">
        <v>61.2</v>
      </c>
    </row>
    <row r="11" spans="1:3" x14ac:dyDescent="0.25">
      <c r="A11" t="s">
        <v>80</v>
      </c>
    </row>
    <row r="20" spans="1:5" ht="30" customHeight="1" x14ac:dyDescent="0.25">
      <c r="A20" s="26" t="s">
        <v>25</v>
      </c>
      <c r="B20" s="26"/>
      <c r="C20" s="26"/>
    </row>
    <row r="22" spans="1:5" x14ac:dyDescent="0.25">
      <c r="B22" s="5" t="s">
        <v>77</v>
      </c>
      <c r="C22" s="5" t="s">
        <v>43</v>
      </c>
    </row>
    <row r="23" spans="1:5" x14ac:dyDescent="0.25">
      <c r="A23" t="s">
        <v>26</v>
      </c>
      <c r="B23" s="5">
        <f>[1]Table!B88</f>
        <v>9.8000000000000007</v>
      </c>
      <c r="C23" s="19" t="s">
        <v>42</v>
      </c>
    </row>
    <row r="24" spans="1:5" x14ac:dyDescent="0.25">
      <c r="A24" t="s">
        <v>7</v>
      </c>
      <c r="B24" s="5">
        <f>[1]Table!B89</f>
        <v>40.42</v>
      </c>
      <c r="C24" s="19" t="s">
        <v>42</v>
      </c>
    </row>
    <row r="25" spans="1:5" x14ac:dyDescent="0.25">
      <c r="A25" t="s">
        <v>8</v>
      </c>
      <c r="B25" s="5">
        <f>[1]Table!B90</f>
        <v>71.430000000000007</v>
      </c>
      <c r="C25" s="19" t="s">
        <v>42</v>
      </c>
    </row>
    <row r="27" spans="1:5" x14ac:dyDescent="0.25">
      <c r="A27" t="s">
        <v>82</v>
      </c>
    </row>
    <row r="29" spans="1:5" ht="15.75" thickBot="1" x14ac:dyDescent="0.3"/>
    <row r="30" spans="1:5" x14ac:dyDescent="0.25">
      <c r="A30" s="30" t="s">
        <v>67</v>
      </c>
      <c r="B30" s="31"/>
      <c r="C30" s="31"/>
      <c r="D30" s="31"/>
      <c r="E30" s="32"/>
    </row>
    <row r="31" spans="1:5" ht="45.75" customHeight="1" thickBot="1" x14ac:dyDescent="0.3">
      <c r="A31" s="40" t="s">
        <v>78</v>
      </c>
      <c r="B31" s="41"/>
      <c r="C31" s="41"/>
      <c r="D31" s="41"/>
      <c r="E31" s="42"/>
    </row>
  </sheetData>
  <mergeCells count="4">
    <mergeCell ref="A20:C20"/>
    <mergeCell ref="A1:C1"/>
    <mergeCell ref="A30:E30"/>
    <mergeCell ref="A31:E31"/>
  </mergeCells>
  <pageMargins left="0.7" right="0.7" top="0.75" bottom="0.75" header="0.3" footer="0.3"/>
  <pageSetup orientation="landscape" r:id="rId1"/>
  <rowBreaks count="1" manualBreakCount="1">
    <brk id="18" max="16383" man="1"/>
  </rowBreaks>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zoomScaleNormal="100" workbookViewId="0"/>
  </sheetViews>
  <sheetFormatPr defaultRowHeight="15" x14ac:dyDescent="0.25"/>
  <cols>
    <col min="3" max="3" width="16.28515625" customWidth="1"/>
    <col min="4" max="4" width="10.85546875" customWidth="1"/>
  </cols>
  <sheetData>
    <row r="2" spans="2:7" x14ac:dyDescent="0.25">
      <c r="B2" s="37" t="s">
        <v>9</v>
      </c>
      <c r="C2" s="37"/>
      <c r="D2" s="37"/>
      <c r="E2" s="37"/>
      <c r="F2" s="37"/>
      <c r="G2" s="37"/>
    </row>
    <row r="5" spans="2:7" ht="30.75" customHeight="1" x14ac:dyDescent="0.25">
      <c r="B5" t="s">
        <v>10</v>
      </c>
      <c r="C5" s="22" t="s">
        <v>16</v>
      </c>
      <c r="D5" s="22" t="s">
        <v>17</v>
      </c>
    </row>
    <row r="6" spans="2:7" x14ac:dyDescent="0.25">
      <c r="B6" t="s">
        <v>15</v>
      </c>
      <c r="C6" t="s">
        <v>30</v>
      </c>
      <c r="D6">
        <v>1000</v>
      </c>
    </row>
    <row r="7" spans="2:7" x14ac:dyDescent="0.25">
      <c r="B7" t="s">
        <v>14</v>
      </c>
      <c r="C7" t="s">
        <v>19</v>
      </c>
      <c r="D7">
        <v>2000</v>
      </c>
    </row>
    <row r="8" spans="2:7" x14ac:dyDescent="0.25">
      <c r="B8" t="s">
        <v>13</v>
      </c>
      <c r="C8" t="s">
        <v>29</v>
      </c>
      <c r="D8">
        <v>3000</v>
      </c>
    </row>
    <row r="9" spans="2:7" x14ac:dyDescent="0.25">
      <c r="B9" t="s">
        <v>12</v>
      </c>
      <c r="C9" t="s">
        <v>28</v>
      </c>
      <c r="D9">
        <v>4000</v>
      </c>
    </row>
    <row r="10" spans="2:7" x14ac:dyDescent="0.25">
      <c r="B10" t="s">
        <v>11</v>
      </c>
      <c r="C10" t="s">
        <v>27</v>
      </c>
      <c r="D10">
        <v>5000</v>
      </c>
    </row>
    <row r="12" spans="2:7" x14ac:dyDescent="0.25">
      <c r="B12" s="37" t="s">
        <v>18</v>
      </c>
      <c r="C12" s="37"/>
      <c r="D12" s="37"/>
      <c r="E12" s="37"/>
      <c r="F12" s="37"/>
      <c r="G12" s="37"/>
    </row>
    <row r="14" spans="2:7" ht="15.75" thickBot="1" x14ac:dyDescent="0.3"/>
    <row r="15" spans="2:7" x14ac:dyDescent="0.25">
      <c r="B15" s="30" t="s">
        <v>67</v>
      </c>
      <c r="C15" s="31"/>
      <c r="D15" s="31"/>
      <c r="E15" s="31"/>
      <c r="F15" s="32"/>
    </row>
    <row r="16" spans="2:7" ht="108" customHeight="1" thickBot="1" x14ac:dyDescent="0.3">
      <c r="B16" s="40" t="s">
        <v>79</v>
      </c>
      <c r="C16" s="41"/>
      <c r="D16" s="41"/>
      <c r="E16" s="41"/>
      <c r="F16" s="42"/>
    </row>
  </sheetData>
  <mergeCells count="4">
    <mergeCell ref="B2:G2"/>
    <mergeCell ref="B12:G12"/>
    <mergeCell ref="B15:F15"/>
    <mergeCell ref="B16:F16"/>
  </mergeCells>
  <pageMargins left="0.7" right="0.7" top="0.75" bottom="0.75" header="0.3" footer="0.3"/>
  <pageSetup scale="98" orientation="portrait" r:id="rId1"/>
  <colBreaks count="1" manualBreakCount="1">
    <brk id="9" max="18"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8"/>
  <sheetViews>
    <sheetView tabSelected="1" topLeftCell="A14" zoomScaleNormal="100" workbookViewId="0">
      <selection activeCell="C18" sqref="C18:F18"/>
    </sheetView>
  </sheetViews>
  <sheetFormatPr defaultRowHeight="15" x14ac:dyDescent="0.25"/>
  <cols>
    <col min="2" max="3" width="18.42578125" customWidth="1"/>
    <col min="4" max="4" width="18.28515625" customWidth="1"/>
    <col min="5" max="5" width="18.140625" customWidth="1"/>
    <col min="6" max="6" width="18.42578125" customWidth="1"/>
  </cols>
  <sheetData>
    <row r="2" spans="2:6" ht="30.75" customHeight="1" x14ac:dyDescent="0.25">
      <c r="B2" s="36" t="s">
        <v>20</v>
      </c>
      <c r="C2" s="36"/>
      <c r="D2" s="36"/>
      <c r="E2" s="36"/>
      <c r="F2" s="36"/>
    </row>
    <row r="4" spans="2:6" ht="107.25" x14ac:dyDescent="0.25">
      <c r="B4" s="4" t="s">
        <v>21</v>
      </c>
      <c r="C4" s="4" t="s">
        <v>22</v>
      </c>
      <c r="D4" s="4" t="s">
        <v>23</v>
      </c>
      <c r="E4" s="4" t="s">
        <v>24</v>
      </c>
      <c r="F4" s="4" t="s">
        <v>49</v>
      </c>
    </row>
    <row r="5" spans="2:6" x14ac:dyDescent="0.25">
      <c r="B5" s="3" t="s">
        <v>44</v>
      </c>
      <c r="C5" t="e">
        <f>((337/2300) * 3.6 * proportion with normal BP) + ((337/2300) * 7.2 * proportion with high BP)</f>
        <v>#NAME?</v>
      </c>
      <c r="D5" s="16">
        <v>1.7000000000000001E-2</v>
      </c>
      <c r="E5" t="e">
        <f>D5*population with HBP</f>
        <v>#NAME?</v>
      </c>
      <c r="F5" s="9" t="e">
        <f>E5*1935</f>
        <v>#NAME?</v>
      </c>
    </row>
    <row r="6" spans="2:6" x14ac:dyDescent="0.25">
      <c r="B6" s="3" t="s">
        <v>45</v>
      </c>
      <c r="C6" t="e">
        <f>((674/2300) * 3.6 * proportion with normal BP) + ((674/2300) * 7.2 * proportion with high BP)</f>
        <v>#NAME?</v>
      </c>
      <c r="D6" s="16">
        <v>2.8000000000000001E-2</v>
      </c>
      <c r="E6" t="e">
        <f>D6*population with HBP</f>
        <v>#NAME?</v>
      </c>
      <c r="F6" s="9" t="e">
        <f>E6*1935</f>
        <v>#NAME?</v>
      </c>
    </row>
    <row r="7" spans="2:6" x14ac:dyDescent="0.25">
      <c r="B7" s="3" t="s">
        <v>46</v>
      </c>
      <c r="C7" t="e">
        <f>((1011/2300) * 3.6 * proportion with normal BP) + ((1011/2300) * 7.2 * proportion with high BP)</f>
        <v>#NAME?</v>
      </c>
      <c r="D7" s="16">
        <v>4.2000000000000003E-2</v>
      </c>
      <c r="E7" t="e">
        <f>D7*population with HBP</f>
        <v>#NAME?</v>
      </c>
      <c r="F7" s="9" t="e">
        <f>E7*1935</f>
        <v>#NAME?</v>
      </c>
    </row>
    <row r="8" spans="2:6" x14ac:dyDescent="0.25">
      <c r="B8" s="3" t="s">
        <v>47</v>
      </c>
      <c r="C8" t="e">
        <f>((1348/2300) * 3.6 * proportion with normal BP) + ((1348/2300) * 7.2 * proportion with high BP)</f>
        <v>#NAME?</v>
      </c>
      <c r="D8" s="16">
        <v>5.2999999999999999E-2</v>
      </c>
      <c r="E8" t="e">
        <f>D8*population with HBP</f>
        <v>#NAME?</v>
      </c>
      <c r="F8" s="9" t="e">
        <f>E8*1935</f>
        <v>#NAME?</v>
      </c>
    </row>
    <row r="9" spans="2:6" x14ac:dyDescent="0.25">
      <c r="B9" s="3" t="s">
        <v>48</v>
      </c>
      <c r="C9" t="e">
        <f>((1685/2300) * 3.6 * proportion with normal BP) + ((1685/2300) * 7.2 * proportion with high BP)</f>
        <v>#NAME?</v>
      </c>
      <c r="D9" s="16">
        <v>6.8000000000000005E-2</v>
      </c>
      <c r="E9" t="e">
        <f>D9*population with HBP</f>
        <v>#NAME?</v>
      </c>
      <c r="F9" s="9" t="e">
        <f>E9*1935</f>
        <v>#NAME?</v>
      </c>
    </row>
    <row r="11" spans="2:6" ht="29.25" customHeight="1" x14ac:dyDescent="0.25">
      <c r="B11" s="26" t="s">
        <v>55</v>
      </c>
      <c r="C11" s="26"/>
      <c r="D11" s="26"/>
      <c r="E11" s="26"/>
      <c r="F11" s="26"/>
    </row>
    <row r="12" spans="2:6" ht="75" customHeight="1" x14ac:dyDescent="0.25">
      <c r="B12" s="26" t="s">
        <v>57</v>
      </c>
      <c r="C12" s="26"/>
      <c r="D12" s="26"/>
      <c r="E12" s="26"/>
      <c r="F12" s="26"/>
    </row>
    <row r="13" spans="2:6" ht="95.25" customHeight="1" x14ac:dyDescent="0.25">
      <c r="B13" s="8"/>
      <c r="C13" s="39" t="s">
        <v>58</v>
      </c>
      <c r="D13" s="39"/>
      <c r="E13" s="39"/>
      <c r="F13" s="39"/>
    </row>
    <row r="14" spans="2:6" ht="62.25" customHeight="1" x14ac:dyDescent="0.25">
      <c r="B14" s="26" t="s">
        <v>60</v>
      </c>
      <c r="C14" s="26"/>
      <c r="D14" s="26"/>
      <c r="E14" s="26"/>
      <c r="F14" s="26"/>
    </row>
    <row r="15" spans="2:6" ht="35.25" customHeight="1" x14ac:dyDescent="0.25">
      <c r="B15" s="8"/>
      <c r="C15" s="39" t="s">
        <v>64</v>
      </c>
      <c r="D15" s="39"/>
      <c r="E15" s="39"/>
      <c r="F15" s="39"/>
    </row>
    <row r="16" spans="2:6" ht="30.75" customHeight="1" x14ac:dyDescent="0.25">
      <c r="B16" s="26" t="s">
        <v>53</v>
      </c>
      <c r="C16" s="26"/>
      <c r="D16" s="26"/>
      <c r="E16" s="26"/>
      <c r="F16" s="26"/>
    </row>
    <row r="17" spans="2:6" ht="30" customHeight="1" x14ac:dyDescent="0.25">
      <c r="B17" s="26" t="s">
        <v>62</v>
      </c>
      <c r="C17" s="26"/>
      <c r="D17" s="26"/>
      <c r="E17" s="26"/>
      <c r="F17" s="26"/>
    </row>
    <row r="18" spans="2:6" ht="141.75" customHeight="1" x14ac:dyDescent="0.25">
      <c r="B18" s="8"/>
      <c r="C18" s="39" t="s">
        <v>90</v>
      </c>
      <c r="D18" s="39"/>
      <c r="E18" s="39"/>
      <c r="F18" s="39"/>
    </row>
    <row r="19" spans="2:6" ht="15" customHeight="1" thickBot="1" x14ac:dyDescent="0.3">
      <c r="B19" s="8"/>
      <c r="C19" s="8"/>
      <c r="D19" s="8"/>
      <c r="E19" s="8"/>
      <c r="F19" s="8"/>
    </row>
    <row r="20" spans="2:6" ht="15" customHeight="1" x14ac:dyDescent="0.25">
      <c r="B20" s="15" t="s">
        <v>54</v>
      </c>
      <c r="C20" s="13"/>
      <c r="D20" s="13"/>
      <c r="E20" s="13"/>
      <c r="F20" s="14"/>
    </row>
    <row r="21" spans="2:6" ht="30" customHeight="1" x14ac:dyDescent="0.25">
      <c r="B21" s="49" t="s">
        <v>56</v>
      </c>
      <c r="C21" s="50"/>
      <c r="D21" s="50"/>
      <c r="E21" s="50"/>
      <c r="F21" s="51"/>
    </row>
    <row r="22" spans="2:6" ht="30" customHeight="1" x14ac:dyDescent="0.25">
      <c r="B22" s="49" t="s">
        <v>59</v>
      </c>
      <c r="C22" s="50"/>
      <c r="D22" s="50"/>
      <c r="E22" s="50"/>
      <c r="F22" s="51"/>
    </row>
    <row r="23" spans="2:6" ht="30" customHeight="1" x14ac:dyDescent="0.25">
      <c r="B23" s="49" t="s">
        <v>61</v>
      </c>
      <c r="C23" s="50"/>
      <c r="D23" s="50"/>
      <c r="E23" s="50"/>
      <c r="F23" s="51"/>
    </row>
    <row r="24" spans="2:6" ht="30" customHeight="1" thickBot="1" x14ac:dyDescent="0.3">
      <c r="B24" s="52" t="s">
        <v>63</v>
      </c>
      <c r="C24" s="53"/>
      <c r="D24" s="53"/>
      <c r="E24" s="53"/>
      <c r="F24" s="54"/>
    </row>
    <row r="25" spans="2:6" ht="15.75" thickBot="1" x14ac:dyDescent="0.3"/>
    <row r="26" spans="2:6" x14ac:dyDescent="0.25">
      <c r="B26" s="10" t="s">
        <v>50</v>
      </c>
      <c r="C26" s="11"/>
      <c r="D26" s="11"/>
      <c r="E26" s="11"/>
      <c r="F26" s="12"/>
    </row>
    <row r="27" spans="2:6" ht="60.75" customHeight="1" x14ac:dyDescent="0.25">
      <c r="B27" s="43" t="s">
        <v>51</v>
      </c>
      <c r="C27" s="44"/>
      <c r="D27" s="44"/>
      <c r="E27" s="44"/>
      <c r="F27" s="45"/>
    </row>
    <row r="28" spans="2:6" ht="45" customHeight="1" thickBot="1" x14ac:dyDescent="0.3">
      <c r="B28" s="46" t="s">
        <v>52</v>
      </c>
      <c r="C28" s="47"/>
      <c r="D28" s="47"/>
      <c r="E28" s="47"/>
      <c r="F28" s="48"/>
    </row>
  </sheetData>
  <mergeCells count="15">
    <mergeCell ref="B2:F2"/>
    <mergeCell ref="B11:F11"/>
    <mergeCell ref="B12:F12"/>
    <mergeCell ref="B14:F14"/>
    <mergeCell ref="B16:F16"/>
    <mergeCell ref="C13:F13"/>
    <mergeCell ref="C15:F15"/>
    <mergeCell ref="B17:F17"/>
    <mergeCell ref="B27:F27"/>
    <mergeCell ref="B28:F28"/>
    <mergeCell ref="B21:F21"/>
    <mergeCell ref="B22:F22"/>
    <mergeCell ref="B23:F23"/>
    <mergeCell ref="C18:F18"/>
    <mergeCell ref="B24:F24"/>
  </mergeCells>
  <pageMargins left="0.7" right="0.7" top="0.75" bottom="0.75" header="0.3" footer="0.3"/>
  <pageSetup scale="89" orientation="portrait" r:id="rId1"/>
  <rowBreaks count="1" manualBreakCount="1">
    <brk id="1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Figure 1.</vt:lpstr>
      <vt:lpstr>Figure 2.</vt:lpstr>
      <vt:lpstr>Figure 3.</vt:lpstr>
      <vt:lpstr>Figure 4.</vt:lpstr>
      <vt:lpstr>Table 1.</vt:lpstr>
      <vt:lpstr>'Figure 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dc:creator>
  <cp:lastModifiedBy>Miriam</cp:lastModifiedBy>
  <cp:lastPrinted>2013-03-11T20:32:38Z</cp:lastPrinted>
  <dcterms:created xsi:type="dcterms:W3CDTF">2012-05-14T15:15:52Z</dcterms:created>
  <dcterms:modified xsi:type="dcterms:W3CDTF">2013-07-18T12:52:09Z</dcterms:modified>
</cp:coreProperties>
</file>